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525" windowWidth="11760" windowHeight="4500" tabRatio="855"/>
  </bookViews>
  <sheets>
    <sheet name="Population" sheetId="1" r:id="rId1"/>
    <sheet name="Employment" sheetId="2" r:id="rId2"/>
    <sheet name="Overcrowding" sheetId="12" r:id="rId3"/>
    <sheet name="Overpayment" sheetId="23" r:id="rId4"/>
    <sheet name="Households" sheetId="6" r:id="rId5"/>
    <sheet name="Housing Stock" sheetId="18" r:id="rId6"/>
    <sheet name="Disability" sheetId="5" r:id="rId7"/>
    <sheet name="Disability_SB812" sheetId="21" r:id="rId8"/>
    <sheet name="Farm Workers" sheetId="7" r:id="rId9"/>
    <sheet name="Homeless" sheetId="9" r:id="rId10"/>
    <sheet name=" Assisted Units" sheetId="22" r:id="rId11"/>
    <sheet name="Projected Needs" sheetId="11" r:id="rId12"/>
    <sheet name="DOF E5" sheetId="17" state="hidden" r:id="rId13"/>
  </sheets>
  <definedNames>
    <definedName name="_xlnm.Print_Area" localSheetId="10">' Assisted Units'!$A$20:$AF$22,' Assisted Units'!$A$1:$R$18</definedName>
    <definedName name="_xlnm.Print_Area" localSheetId="6">Disability!#REF!</definedName>
    <definedName name="_xlnm.Print_Area" localSheetId="7">Disability_SB812!$A$3:$F$5,Disability_SB812!$A$148:$N$148,Disability_SB812!$A$151:$I$151</definedName>
    <definedName name="_xlnm.Print_Area" localSheetId="1">Employment!$A$2:$AI$20</definedName>
    <definedName name="_xlnm.Print_Area" localSheetId="8">'Farm Workers'!$A$1:$E$30</definedName>
    <definedName name="_xlnm.Print_Area" localSheetId="9">Homeless!$A$1:$H$26</definedName>
    <definedName name="_xlnm.Print_Area" localSheetId="4">Households!$A$1:$AH$7,Households!$A$8:$X$33,Households!$A$57:$X$73,Households!$A$75:$U$86</definedName>
    <definedName name="_xlnm.Print_Area" localSheetId="5">'Housing Stock'!$A$1:$S$14,'Housing Stock'!#REF!</definedName>
    <definedName name="_xlnm.Print_Area" localSheetId="2">Overcrowding!$A$2:$T$26</definedName>
    <definedName name="_xlnm.Print_Area" localSheetId="0">Population!$A$1:$J$74</definedName>
    <definedName name="_xlnm.Print_Titles" localSheetId="10">' Assisted Units'!$A:$A</definedName>
    <definedName name="_xlnm.Print_Titles" localSheetId="6">Disability!#REF!</definedName>
    <definedName name="_xlnm.Print_Titles" localSheetId="7">Disability_SB812!$3:$5</definedName>
    <definedName name="_xlnm.Print_Titles" localSheetId="1">Employment!$A:$A</definedName>
    <definedName name="_xlnm.Print_Titles" localSheetId="4">Households!$A:$A</definedName>
    <definedName name="_xlnm.Print_Titles" localSheetId="2">Overcrowding!$A:$D</definedName>
  </definedNames>
  <calcPr calcId="162913"/>
</workbook>
</file>

<file path=xl/calcChain.xml><?xml version="1.0" encoding="utf-8"?>
<calcChain xmlns="http://schemas.openxmlformats.org/spreadsheetml/2006/main">
  <c r="K263" i="23" l="1"/>
  <c r="K264" i="23"/>
  <c r="J263" i="23"/>
  <c r="J264" i="23"/>
  <c r="G263" i="23"/>
  <c r="G264" i="23"/>
  <c r="F264" i="23"/>
  <c r="F263" i="23"/>
  <c r="C275" i="23"/>
  <c r="C274" i="23"/>
  <c r="B274" i="23"/>
  <c r="B275" i="23"/>
  <c r="R8" i="5" l="1"/>
  <c r="R9" i="5"/>
  <c r="R10" i="5"/>
  <c r="R11" i="5"/>
  <c r="R12" i="5"/>
  <c r="R13" i="5"/>
  <c r="R14" i="5"/>
  <c r="R15" i="5"/>
  <c r="R16" i="5"/>
  <c r="R17" i="5"/>
  <c r="R7" i="5"/>
  <c r="H16" i="1" l="1"/>
  <c r="R6" i="2" l="1"/>
  <c r="R7" i="2"/>
  <c r="R8" i="2"/>
  <c r="R9" i="2"/>
  <c r="R10" i="2"/>
  <c r="R11" i="2"/>
  <c r="R12" i="2"/>
  <c r="R13" i="2"/>
  <c r="R14" i="2"/>
  <c r="R15" i="2"/>
  <c r="R16" i="2"/>
  <c r="R17" i="2"/>
  <c r="R18" i="2"/>
  <c r="R5" i="2"/>
  <c r="D20" i="9" l="1"/>
  <c r="D21" i="9"/>
  <c r="D22" i="9"/>
  <c r="D23" i="9"/>
  <c r="D24" i="9"/>
  <c r="D19" i="9"/>
  <c r="G12" i="7" l="1"/>
  <c r="J262" i="23" l="1"/>
  <c r="J261" i="23"/>
  <c r="J260" i="23"/>
  <c r="J259" i="23"/>
  <c r="J258" i="23"/>
  <c r="J257" i="23"/>
  <c r="J256" i="23"/>
  <c r="J255" i="23"/>
  <c r="J254" i="23"/>
  <c r="J253" i="23"/>
  <c r="J252" i="23"/>
  <c r="J251" i="23"/>
  <c r="J250" i="23"/>
  <c r="J249" i="23"/>
  <c r="K249" i="23" s="1"/>
  <c r="F262" i="23"/>
  <c r="F261" i="23"/>
  <c r="F260" i="23"/>
  <c r="F259" i="23"/>
  <c r="F258" i="23"/>
  <c r="F257" i="23"/>
  <c r="F256" i="23"/>
  <c r="F255" i="23"/>
  <c r="F254" i="23"/>
  <c r="F253" i="23"/>
  <c r="F252" i="23"/>
  <c r="F251" i="23"/>
  <c r="F250" i="23"/>
  <c r="F249" i="23"/>
  <c r="B271" i="23"/>
  <c r="B262" i="23"/>
  <c r="B261" i="23"/>
  <c r="B259" i="23"/>
  <c r="B258" i="23"/>
  <c r="B256" i="23"/>
  <c r="B255" i="23"/>
  <c r="B254" i="23"/>
  <c r="B253" i="23"/>
  <c r="B251" i="23"/>
  <c r="B250" i="23"/>
  <c r="B249" i="23"/>
  <c r="B260" i="23" l="1"/>
  <c r="C249" i="23"/>
  <c r="B269" i="23"/>
  <c r="C269" i="23" s="1"/>
  <c r="C254" i="23"/>
  <c r="K256" i="23"/>
  <c r="K252" i="23"/>
  <c r="K260" i="23"/>
  <c r="K253" i="23"/>
  <c r="K261" i="23"/>
  <c r="K254" i="23"/>
  <c r="K262" i="23"/>
  <c r="K255" i="23"/>
  <c r="K257" i="23"/>
  <c r="K250" i="23"/>
  <c r="K258" i="23"/>
  <c r="K251" i="23"/>
  <c r="K259" i="23"/>
  <c r="G252" i="23"/>
  <c r="G261" i="23"/>
  <c r="G253" i="23"/>
  <c r="G251" i="23"/>
  <c r="G256" i="23"/>
  <c r="G259" i="23"/>
  <c r="G257" i="23"/>
  <c r="G250" i="23"/>
  <c r="G260" i="23"/>
  <c r="G258" i="23"/>
  <c r="G249" i="23"/>
  <c r="G254" i="23"/>
  <c r="G262" i="23"/>
  <c r="G255" i="23"/>
  <c r="C262" i="23"/>
  <c r="C261" i="23"/>
  <c r="C259" i="23"/>
  <c r="C253" i="23"/>
  <c r="C251" i="23"/>
  <c r="C255" i="23"/>
  <c r="C271" i="23"/>
  <c r="C256" i="23"/>
  <c r="C250" i="23"/>
  <c r="C258" i="23"/>
  <c r="G7" i="11"/>
  <c r="E7" i="11"/>
  <c r="D7" i="11"/>
  <c r="C7" i="11"/>
  <c r="B7" i="11"/>
  <c r="B268" i="23" l="1"/>
  <c r="C268" i="23" s="1"/>
  <c r="C260" i="23"/>
  <c r="B266" i="23"/>
  <c r="B265" i="23"/>
  <c r="B267" i="23"/>
  <c r="C267" i="23" s="1"/>
  <c r="B264" i="23"/>
  <c r="B273" i="23"/>
  <c r="C273" i="23" s="1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Q26" i="5" s="1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O26" i="5" s="1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M26" i="5" s="1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K26" i="5" s="1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I26" i="5" s="1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G26" i="5" s="1"/>
  <c r="D38" i="5"/>
  <c r="G7" i="5"/>
  <c r="G8" i="5"/>
  <c r="Q8" i="5"/>
  <c r="Q9" i="5"/>
  <c r="Q10" i="5"/>
  <c r="Q11" i="5"/>
  <c r="Q12" i="5"/>
  <c r="Q13" i="5"/>
  <c r="Q14" i="5"/>
  <c r="Q15" i="5"/>
  <c r="Q16" i="5"/>
  <c r="Q17" i="5"/>
  <c r="Q7" i="5"/>
  <c r="O8" i="5"/>
  <c r="O9" i="5"/>
  <c r="O10" i="5"/>
  <c r="O11" i="5"/>
  <c r="O12" i="5"/>
  <c r="O13" i="5"/>
  <c r="O14" i="5"/>
  <c r="O15" i="5"/>
  <c r="O16" i="5"/>
  <c r="O17" i="5"/>
  <c r="O7" i="5"/>
  <c r="M8" i="5"/>
  <c r="M9" i="5"/>
  <c r="M10" i="5"/>
  <c r="M11" i="5"/>
  <c r="M12" i="5"/>
  <c r="M13" i="5"/>
  <c r="M14" i="5"/>
  <c r="M15" i="5"/>
  <c r="M16" i="5"/>
  <c r="M17" i="5"/>
  <c r="M7" i="5"/>
  <c r="K8" i="5"/>
  <c r="K9" i="5"/>
  <c r="K10" i="5"/>
  <c r="K11" i="5"/>
  <c r="K12" i="5"/>
  <c r="K13" i="5"/>
  <c r="K14" i="5"/>
  <c r="K15" i="5"/>
  <c r="K16" i="5"/>
  <c r="K17" i="5"/>
  <c r="K7" i="5"/>
  <c r="I8" i="5"/>
  <c r="I9" i="5"/>
  <c r="I10" i="5"/>
  <c r="I11" i="5"/>
  <c r="I12" i="5"/>
  <c r="I13" i="5"/>
  <c r="I14" i="5"/>
  <c r="I15" i="5"/>
  <c r="I16" i="5"/>
  <c r="I17" i="5"/>
  <c r="I7" i="5"/>
  <c r="G10" i="5"/>
  <c r="G11" i="5"/>
  <c r="G12" i="5"/>
  <c r="G13" i="5"/>
  <c r="G14" i="5"/>
  <c r="G15" i="5"/>
  <c r="G16" i="5"/>
  <c r="G17" i="5"/>
  <c r="G9" i="5"/>
  <c r="M26" i="18"/>
  <c r="M25" i="18"/>
  <c r="M24" i="18"/>
  <c r="M23" i="18"/>
  <c r="M22" i="18"/>
  <c r="M21" i="18"/>
  <c r="R41" i="18"/>
  <c r="M27" i="18" s="1"/>
  <c r="R35" i="18"/>
  <c r="L27" i="18" s="1"/>
  <c r="L26" i="18"/>
  <c r="L25" i="18"/>
  <c r="L24" i="18"/>
  <c r="L23" i="18"/>
  <c r="L22" i="18"/>
  <c r="L21" i="18"/>
  <c r="G27" i="18"/>
  <c r="H27" i="18"/>
  <c r="I27" i="18"/>
  <c r="J27" i="18"/>
  <c r="F27" i="18"/>
  <c r="E27" i="18"/>
  <c r="D27" i="18"/>
  <c r="C27" i="18"/>
  <c r="B27" i="18"/>
  <c r="N21" i="18"/>
  <c r="N22" i="18"/>
  <c r="N23" i="18"/>
  <c r="N24" i="18"/>
  <c r="N25" i="18"/>
  <c r="N26" i="18"/>
  <c r="K21" i="18"/>
  <c r="K22" i="18"/>
  <c r="K23" i="18"/>
  <c r="K24" i="18"/>
  <c r="K25" i="18"/>
  <c r="K26" i="18"/>
  <c r="M6" i="18"/>
  <c r="M7" i="18"/>
  <c r="M8" i="18"/>
  <c r="M9" i="18"/>
  <c r="M10" i="18"/>
  <c r="M11" i="18"/>
  <c r="J6" i="18"/>
  <c r="J7" i="18"/>
  <c r="J8" i="18"/>
  <c r="J9" i="18"/>
  <c r="J10" i="18"/>
  <c r="J11" i="18"/>
  <c r="R12" i="18"/>
  <c r="Q12" i="18"/>
  <c r="O12" i="18"/>
  <c r="N12" i="18"/>
  <c r="L12" i="18"/>
  <c r="K12" i="18"/>
  <c r="I12" i="18"/>
  <c r="H12" i="18"/>
  <c r="F12" i="18"/>
  <c r="G6" i="18"/>
  <c r="G7" i="18"/>
  <c r="G8" i="18"/>
  <c r="G9" i="18"/>
  <c r="G10" i="18"/>
  <c r="G11" i="18"/>
  <c r="E12" i="18"/>
  <c r="C12" i="18"/>
  <c r="B12" i="18"/>
  <c r="D6" i="18"/>
  <c r="D7" i="18"/>
  <c r="D8" i="18"/>
  <c r="D9" i="18"/>
  <c r="D10" i="18"/>
  <c r="D11" i="18"/>
  <c r="P85" i="6"/>
  <c r="Q85" i="6" s="1"/>
  <c r="P84" i="6"/>
  <c r="P83" i="6"/>
  <c r="P82" i="6"/>
  <c r="Q82" i="6" s="1"/>
  <c r="P81" i="6"/>
  <c r="Q81" i="6" s="1"/>
  <c r="N85" i="6"/>
  <c r="N84" i="6"/>
  <c r="O84" i="6" s="1"/>
  <c r="N83" i="6"/>
  <c r="N82" i="6"/>
  <c r="O82" i="6" s="1"/>
  <c r="N81" i="6"/>
  <c r="O81" i="6" s="1"/>
  <c r="L85" i="6"/>
  <c r="L84" i="6"/>
  <c r="L83" i="6"/>
  <c r="L82" i="6"/>
  <c r="L81" i="6"/>
  <c r="J85" i="6"/>
  <c r="J84" i="6"/>
  <c r="J83" i="6"/>
  <c r="J82" i="6"/>
  <c r="J81" i="6"/>
  <c r="H85" i="6"/>
  <c r="H84" i="6"/>
  <c r="H83" i="6"/>
  <c r="I84" i="6" s="1"/>
  <c r="H82" i="6"/>
  <c r="H81" i="6"/>
  <c r="F85" i="6"/>
  <c r="F84" i="6"/>
  <c r="F83" i="6"/>
  <c r="F82" i="6"/>
  <c r="F81" i="6"/>
  <c r="I68" i="6"/>
  <c r="K68" i="6"/>
  <c r="M68" i="6"/>
  <c r="O68" i="6"/>
  <c r="Q68" i="6"/>
  <c r="G68" i="6"/>
  <c r="I67" i="6"/>
  <c r="K67" i="6"/>
  <c r="M67" i="6"/>
  <c r="O67" i="6"/>
  <c r="Q67" i="6"/>
  <c r="G67" i="6"/>
  <c r="I66" i="6"/>
  <c r="K66" i="6"/>
  <c r="M66" i="6"/>
  <c r="O66" i="6"/>
  <c r="Q66" i="6"/>
  <c r="G66" i="6"/>
  <c r="I64" i="6"/>
  <c r="K64" i="6"/>
  <c r="K72" i="6" s="1"/>
  <c r="L72" i="6" s="1"/>
  <c r="M64" i="6"/>
  <c r="O64" i="6"/>
  <c r="Q64" i="6"/>
  <c r="G64" i="6"/>
  <c r="I63" i="6"/>
  <c r="I71" i="6" s="1"/>
  <c r="J71" i="6" s="1"/>
  <c r="K63" i="6"/>
  <c r="K71" i="6" s="1"/>
  <c r="L71" i="6" s="1"/>
  <c r="M63" i="6"/>
  <c r="O63" i="6"/>
  <c r="Q63" i="6"/>
  <c r="G63" i="6"/>
  <c r="I62" i="6"/>
  <c r="K62" i="6"/>
  <c r="M62" i="6"/>
  <c r="M70" i="6" s="1"/>
  <c r="N70" i="6" s="1"/>
  <c r="O62" i="6"/>
  <c r="O70" i="6" s="1"/>
  <c r="P70" i="6" s="1"/>
  <c r="Q62" i="6"/>
  <c r="G62" i="6"/>
  <c r="G70" i="6" s="1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39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12" i="6"/>
  <c r="K39" i="5" l="1"/>
  <c r="I70" i="6"/>
  <c r="C264" i="23"/>
  <c r="C265" i="23"/>
  <c r="C266" i="23"/>
  <c r="K33" i="5"/>
  <c r="M72" i="6"/>
  <c r="N72" i="6" s="1"/>
  <c r="K84" i="6"/>
  <c r="K85" i="6"/>
  <c r="G81" i="6"/>
  <c r="K81" i="6"/>
  <c r="G84" i="6"/>
  <c r="K82" i="6"/>
  <c r="M81" i="6"/>
  <c r="I81" i="6"/>
  <c r="M85" i="6"/>
  <c r="P66" i="6"/>
  <c r="L67" i="6"/>
  <c r="O85" i="6"/>
  <c r="N66" i="6"/>
  <c r="J67" i="6"/>
  <c r="M84" i="6"/>
  <c r="G71" i="6"/>
  <c r="H71" i="6" s="1"/>
  <c r="G72" i="6"/>
  <c r="H72" i="6" s="1"/>
  <c r="I82" i="6"/>
  <c r="N62" i="6"/>
  <c r="J63" i="6"/>
  <c r="Q70" i="6"/>
  <c r="R70" i="6" s="1"/>
  <c r="M71" i="6"/>
  <c r="N63" i="6" s="1"/>
  <c r="I72" i="6"/>
  <c r="J72" i="6" s="1"/>
  <c r="I85" i="6"/>
  <c r="P62" i="6"/>
  <c r="L63" i="6"/>
  <c r="H66" i="6"/>
  <c r="L68" i="6"/>
  <c r="G85" i="6"/>
  <c r="Q84" i="6"/>
  <c r="G82" i="6"/>
  <c r="M82" i="6"/>
  <c r="J70" i="6"/>
  <c r="J62" i="6"/>
  <c r="J66" i="6"/>
  <c r="H62" i="6"/>
  <c r="H70" i="6"/>
  <c r="N67" i="6"/>
  <c r="K70" i="6"/>
  <c r="Q72" i="6"/>
  <c r="R72" i="6" s="1"/>
  <c r="L64" i="6"/>
  <c r="O72" i="6"/>
  <c r="P64" i="6" s="1"/>
  <c r="Q71" i="6"/>
  <c r="R62" i="6"/>
  <c r="O71" i="6"/>
  <c r="P63" i="6" s="1"/>
  <c r="K31" i="5"/>
  <c r="G31" i="5"/>
  <c r="Q33" i="5"/>
  <c r="O32" i="5"/>
  <c r="O40" i="5"/>
  <c r="O33" i="5"/>
  <c r="O27" i="5"/>
  <c r="K27" i="5"/>
  <c r="I29" i="5"/>
  <c r="G28" i="5"/>
  <c r="G36" i="5"/>
  <c r="G29" i="5"/>
  <c r="G37" i="5"/>
  <c r="I30" i="5"/>
  <c r="G30" i="5"/>
  <c r="G38" i="5"/>
  <c r="G39" i="5"/>
  <c r="I40" i="5"/>
  <c r="G32" i="5"/>
  <c r="G40" i="5"/>
  <c r="G33" i="5"/>
  <c r="I34" i="5"/>
  <c r="K35" i="5"/>
  <c r="G34" i="5"/>
  <c r="I27" i="5"/>
  <c r="I35" i="5"/>
  <c r="G27" i="5"/>
  <c r="G35" i="5"/>
  <c r="Q34" i="5"/>
  <c r="O34" i="5"/>
  <c r="Q27" i="5"/>
  <c r="Q35" i="5"/>
  <c r="O35" i="5"/>
  <c r="Q28" i="5"/>
  <c r="Q36" i="5"/>
  <c r="O28" i="5"/>
  <c r="O36" i="5"/>
  <c r="Q29" i="5"/>
  <c r="Q37" i="5"/>
  <c r="O29" i="5"/>
  <c r="O37" i="5"/>
  <c r="Q30" i="5"/>
  <c r="Q38" i="5"/>
  <c r="O30" i="5"/>
  <c r="O38" i="5"/>
  <c r="Q31" i="5"/>
  <c r="Q39" i="5"/>
  <c r="O31" i="5"/>
  <c r="O39" i="5"/>
  <c r="Q32" i="5"/>
  <c r="Q40" i="5"/>
  <c r="I31" i="5"/>
  <c r="K30" i="5"/>
  <c r="K38" i="5"/>
  <c r="M31" i="5"/>
  <c r="M39" i="5"/>
  <c r="M34" i="5"/>
  <c r="I32" i="5"/>
  <c r="I38" i="5"/>
  <c r="M32" i="5"/>
  <c r="M40" i="5"/>
  <c r="I33" i="5"/>
  <c r="I39" i="5"/>
  <c r="K32" i="5"/>
  <c r="K40" i="5"/>
  <c r="M33" i="5"/>
  <c r="I28" i="5"/>
  <c r="K34" i="5"/>
  <c r="M27" i="5"/>
  <c r="M35" i="5"/>
  <c r="M28" i="5"/>
  <c r="M36" i="5"/>
  <c r="I36" i="5"/>
  <c r="K28" i="5"/>
  <c r="K36" i="5"/>
  <c r="M29" i="5"/>
  <c r="M37" i="5"/>
  <c r="I37" i="5"/>
  <c r="K29" i="5"/>
  <c r="K37" i="5"/>
  <c r="M30" i="5"/>
  <c r="M38" i="5"/>
  <c r="R5" i="6"/>
  <c r="R4" i="6"/>
  <c r="G24" i="12"/>
  <c r="H24" i="12"/>
  <c r="I24" i="12"/>
  <c r="J24" i="12"/>
  <c r="K24" i="12"/>
  <c r="G23" i="12"/>
  <c r="H23" i="12"/>
  <c r="I23" i="12"/>
  <c r="J23" i="12"/>
  <c r="K23" i="12"/>
  <c r="G21" i="12"/>
  <c r="H21" i="12"/>
  <c r="I21" i="12"/>
  <c r="J21" i="12"/>
  <c r="K21" i="12"/>
  <c r="G22" i="12"/>
  <c r="H22" i="12"/>
  <c r="I22" i="12"/>
  <c r="J22" i="12"/>
  <c r="K22" i="12"/>
  <c r="G20" i="12"/>
  <c r="H20" i="12"/>
  <c r="I20" i="12"/>
  <c r="J20" i="12"/>
  <c r="K20" i="12"/>
  <c r="G19" i="12"/>
  <c r="H19" i="12"/>
  <c r="I19" i="12"/>
  <c r="J19" i="12"/>
  <c r="K19" i="12"/>
  <c r="F19" i="12"/>
  <c r="L9" i="12"/>
  <c r="L10" i="12"/>
  <c r="L11" i="12"/>
  <c r="L12" i="12"/>
  <c r="L13" i="12"/>
  <c r="L14" i="12"/>
  <c r="L15" i="12"/>
  <c r="L16" i="12"/>
  <c r="L17" i="12"/>
  <c r="L18" i="12"/>
  <c r="L8" i="12"/>
  <c r="L7" i="12"/>
  <c r="L6" i="12"/>
  <c r="N68" i="6" l="1"/>
  <c r="N64" i="6"/>
  <c r="B270" i="23"/>
  <c r="C270" i="23" s="1"/>
  <c r="J64" i="6"/>
  <c r="J68" i="6"/>
  <c r="H63" i="6"/>
  <c r="R66" i="6"/>
  <c r="H68" i="6"/>
  <c r="R68" i="6"/>
  <c r="N71" i="6"/>
  <c r="H64" i="6"/>
  <c r="H67" i="6"/>
  <c r="L62" i="6"/>
  <c r="L70" i="6"/>
  <c r="R67" i="6"/>
  <c r="R71" i="6"/>
  <c r="R63" i="6"/>
  <c r="L66" i="6"/>
  <c r="R64" i="6"/>
  <c r="P67" i="6"/>
  <c r="P71" i="6"/>
  <c r="P68" i="6"/>
  <c r="P72" i="6"/>
  <c r="I9" i="1"/>
  <c r="I10" i="1"/>
  <c r="I11" i="1"/>
  <c r="I12" i="1"/>
  <c r="I13" i="1"/>
  <c r="I14" i="1"/>
  <c r="H9" i="1"/>
  <c r="H10" i="1"/>
  <c r="H11" i="1"/>
  <c r="H12" i="1"/>
  <c r="H13" i="1"/>
  <c r="H14" i="1"/>
  <c r="G24" i="9" l="1"/>
  <c r="G23" i="9"/>
  <c r="G22" i="9"/>
  <c r="G21" i="9"/>
  <c r="G20" i="9"/>
  <c r="G19" i="9"/>
  <c r="E8" i="5" l="1"/>
  <c r="E9" i="5"/>
  <c r="E10" i="5"/>
  <c r="E11" i="5"/>
  <c r="E12" i="5"/>
  <c r="E13" i="5"/>
  <c r="E14" i="5"/>
  <c r="E15" i="5"/>
  <c r="E16" i="5"/>
  <c r="E17" i="5"/>
  <c r="E7" i="5"/>
  <c r="C17" i="5"/>
  <c r="C16" i="5"/>
  <c r="C15" i="5"/>
  <c r="C14" i="5"/>
  <c r="C13" i="5"/>
  <c r="C12" i="5"/>
  <c r="C11" i="5"/>
  <c r="C10" i="5"/>
  <c r="C9" i="5"/>
  <c r="C8" i="5"/>
  <c r="C7" i="5"/>
  <c r="S7" i="5" l="1"/>
  <c r="N20" i="18"/>
  <c r="L20" i="18"/>
  <c r="L19" i="18"/>
  <c r="S12" i="5" l="1"/>
  <c r="S13" i="5"/>
  <c r="S8" i="5"/>
  <c r="S14" i="5"/>
  <c r="S10" i="5"/>
  <c r="S15" i="5"/>
  <c r="S16" i="5"/>
  <c r="S9" i="5"/>
  <c r="S17" i="5"/>
  <c r="S11" i="5"/>
  <c r="K27" i="18"/>
  <c r="N27" i="18"/>
  <c r="M20" i="18"/>
  <c r="K20" i="18"/>
  <c r="D40" i="5" l="1"/>
  <c r="D39" i="5"/>
  <c r="D37" i="5"/>
  <c r="D36" i="5"/>
  <c r="D35" i="5"/>
  <c r="D34" i="5"/>
  <c r="D33" i="5"/>
  <c r="D32" i="5"/>
  <c r="D31" i="5"/>
  <c r="D30" i="5"/>
  <c r="D29" i="5"/>
  <c r="D28" i="5"/>
  <c r="D27" i="5"/>
  <c r="D26" i="5"/>
  <c r="E39" i="5" s="1"/>
  <c r="B40" i="5"/>
  <c r="R40" i="5" s="1"/>
  <c r="N19" i="18" l="1"/>
  <c r="M19" i="18"/>
  <c r="K19" i="18"/>
  <c r="E40" i="5" l="1"/>
  <c r="B39" i="5"/>
  <c r="R39" i="5" s="1"/>
  <c r="E38" i="5"/>
  <c r="B38" i="5"/>
  <c r="R38" i="5" s="1"/>
  <c r="E37" i="5"/>
  <c r="B37" i="5"/>
  <c r="R37" i="5" s="1"/>
  <c r="E36" i="5"/>
  <c r="B36" i="5"/>
  <c r="R36" i="5" s="1"/>
  <c r="E35" i="5"/>
  <c r="B35" i="5"/>
  <c r="R35" i="5" s="1"/>
  <c r="E34" i="5"/>
  <c r="B34" i="5"/>
  <c r="R34" i="5" s="1"/>
  <c r="E33" i="5"/>
  <c r="B33" i="5"/>
  <c r="R33" i="5" s="1"/>
  <c r="E32" i="5"/>
  <c r="B32" i="5"/>
  <c r="R32" i="5" s="1"/>
  <c r="E31" i="5"/>
  <c r="B31" i="5"/>
  <c r="R31" i="5" s="1"/>
  <c r="E30" i="5"/>
  <c r="B30" i="5"/>
  <c r="R30" i="5" s="1"/>
  <c r="E29" i="5"/>
  <c r="B29" i="5"/>
  <c r="E28" i="5"/>
  <c r="B28" i="5"/>
  <c r="R28" i="5" s="1"/>
  <c r="E27" i="5"/>
  <c r="B27" i="5"/>
  <c r="R27" i="5" s="1"/>
  <c r="E26" i="5"/>
  <c r="B26" i="5"/>
  <c r="R26" i="5" l="1"/>
  <c r="S26" i="5" s="1"/>
  <c r="R29" i="5"/>
  <c r="S29" i="5" s="1"/>
  <c r="S33" i="5"/>
  <c r="S37" i="5"/>
  <c r="S38" i="5"/>
  <c r="S34" i="5"/>
  <c r="S31" i="5"/>
  <c r="S30" i="5"/>
  <c r="S35" i="5"/>
  <c r="S27" i="5"/>
  <c r="S28" i="5"/>
  <c r="S32" i="5"/>
  <c r="S36" i="5"/>
  <c r="S40" i="5"/>
  <c r="C39" i="5"/>
  <c r="C37" i="5"/>
  <c r="C30" i="5"/>
  <c r="C27" i="5"/>
  <c r="C38" i="5"/>
  <c r="C35" i="5"/>
  <c r="C32" i="5"/>
  <c r="C26" i="5"/>
  <c r="C34" i="5"/>
  <c r="C31" i="5"/>
  <c r="C29" i="5"/>
  <c r="C28" i="5"/>
  <c r="C36" i="5"/>
  <c r="C40" i="5"/>
  <c r="C33" i="5"/>
  <c r="S39" i="5" l="1"/>
  <c r="B85" i="6"/>
  <c r="B84" i="6"/>
  <c r="B83" i="6"/>
  <c r="B82" i="6"/>
  <c r="B81" i="6"/>
  <c r="C83" i="6" l="1"/>
  <c r="I83" i="6"/>
  <c r="K83" i="6"/>
  <c r="Q83" i="6"/>
  <c r="O83" i="6"/>
  <c r="G83" i="6"/>
  <c r="M83" i="6"/>
  <c r="S5" i="2"/>
  <c r="S6" i="2" l="1"/>
  <c r="S8" i="2"/>
  <c r="S7" i="2"/>
  <c r="H15" i="1" l="1"/>
  <c r="I15" i="1" s="1"/>
  <c r="H8" i="1"/>
  <c r="I8" i="1" s="1"/>
  <c r="D85" i="6"/>
  <c r="R85" i="6" s="1"/>
  <c r="D84" i="6"/>
  <c r="R84" i="6" s="1"/>
  <c r="D83" i="6"/>
  <c r="D82" i="6"/>
  <c r="R82" i="6" s="1"/>
  <c r="D81" i="6"/>
  <c r="R81" i="6" s="1"/>
  <c r="E68" i="6"/>
  <c r="E67" i="6"/>
  <c r="E66" i="6"/>
  <c r="E64" i="6"/>
  <c r="E63" i="6"/>
  <c r="E62" i="6"/>
  <c r="C68" i="6"/>
  <c r="C67" i="6"/>
  <c r="C66" i="6"/>
  <c r="C64" i="6"/>
  <c r="C63" i="6"/>
  <c r="C62" i="6"/>
  <c r="S66" i="6"/>
  <c r="S62" i="6"/>
  <c r="D5" i="18"/>
  <c r="L20" i="12"/>
  <c r="S18" i="2"/>
  <c r="S17" i="2"/>
  <c r="S15" i="2"/>
  <c r="S13" i="2"/>
  <c r="S12" i="2"/>
  <c r="S11" i="2"/>
  <c r="S10" i="2"/>
  <c r="S9" i="2"/>
  <c r="S14" i="2"/>
  <c r="S16" i="2"/>
  <c r="P12" i="18"/>
  <c r="J13" i="18"/>
  <c r="D12" i="18"/>
  <c r="M5" i="18"/>
  <c r="J12" i="18"/>
  <c r="J5" i="18"/>
  <c r="G5" i="18"/>
  <c r="E23" i="12"/>
  <c r="F23" i="12"/>
  <c r="E22" i="12"/>
  <c r="E24" i="12" s="1"/>
  <c r="F22" i="12"/>
  <c r="D23" i="12"/>
  <c r="D22" i="12"/>
  <c r="E20" i="12"/>
  <c r="F20" i="12"/>
  <c r="E19" i="12"/>
  <c r="D20" i="12"/>
  <c r="D19" i="12"/>
  <c r="I16" i="1"/>
  <c r="E83" i="6" l="1"/>
  <c r="R83" i="6"/>
  <c r="E21" i="12"/>
  <c r="P13" i="18"/>
  <c r="D13" i="18"/>
  <c r="E70" i="6"/>
  <c r="F66" i="6" s="1"/>
  <c r="C71" i="6"/>
  <c r="D71" i="6" s="1"/>
  <c r="S67" i="6"/>
  <c r="S64" i="6"/>
  <c r="C81" i="6"/>
  <c r="E84" i="6"/>
  <c r="S68" i="6"/>
  <c r="C70" i="6"/>
  <c r="D70" i="6" s="1"/>
  <c r="E72" i="6"/>
  <c r="F72" i="6" s="1"/>
  <c r="E82" i="6"/>
  <c r="C72" i="6"/>
  <c r="D64" i="6" s="1"/>
  <c r="E71" i="6"/>
  <c r="F63" i="6" s="1"/>
  <c r="C82" i="6"/>
  <c r="C84" i="6"/>
  <c r="E85" i="6"/>
  <c r="S63" i="6"/>
  <c r="S70" i="6"/>
  <c r="T66" i="6" s="1"/>
  <c r="C85" i="6"/>
  <c r="E81" i="6"/>
  <c r="F24" i="12"/>
  <c r="F21" i="12"/>
  <c r="D21" i="12"/>
  <c r="L22" i="12"/>
  <c r="L23" i="12"/>
  <c r="D24" i="12"/>
  <c r="L19" i="12"/>
  <c r="L21" i="12" s="1"/>
  <c r="M12" i="18"/>
  <c r="G13" i="18"/>
  <c r="S13" i="18"/>
  <c r="G12" i="18"/>
  <c r="S12" i="18"/>
  <c r="M13" i="18"/>
  <c r="F62" i="6" l="1"/>
  <c r="S72" i="6"/>
  <c r="T72" i="6" s="1"/>
  <c r="F70" i="6"/>
  <c r="D63" i="6"/>
  <c r="D67" i="6"/>
  <c r="S71" i="6"/>
  <c r="T63" i="6" s="1"/>
  <c r="D72" i="6"/>
  <c r="F68" i="6"/>
  <c r="F64" i="6"/>
  <c r="D68" i="6"/>
  <c r="S81" i="6"/>
  <c r="F67" i="6"/>
  <c r="D66" i="6"/>
  <c r="D62" i="6"/>
  <c r="F71" i="6"/>
  <c r="S82" i="6"/>
  <c r="S85" i="6"/>
  <c r="T70" i="6"/>
  <c r="T62" i="6"/>
  <c r="S84" i="6"/>
  <c r="L24" i="12"/>
  <c r="T64" i="6" l="1"/>
  <c r="T68" i="6"/>
  <c r="T67" i="6"/>
  <c r="T71" i="6"/>
  <c r="B257" i="23" l="1"/>
  <c r="B252" i="23"/>
  <c r="C252" i="23" s="1"/>
  <c r="C257" i="23" l="1"/>
  <c r="B263" i="23" l="1"/>
  <c r="C263" i="23" l="1"/>
  <c r="B272" i="23" l="1"/>
  <c r="C272" i="23" s="1"/>
</calcChain>
</file>

<file path=xl/sharedStrings.xml><?xml version="1.0" encoding="utf-8"?>
<sst xmlns="http://schemas.openxmlformats.org/spreadsheetml/2006/main" count="7608" uniqueCount="2137">
  <si>
    <t>Year</t>
  </si>
  <si>
    <t>Population</t>
  </si>
  <si>
    <t>Average Annual Change</t>
  </si>
  <si>
    <t>Percent</t>
  </si>
  <si>
    <t>Employment by Industry</t>
  </si>
  <si>
    <t>Number</t>
  </si>
  <si>
    <t>Existing Households</t>
  </si>
  <si>
    <t>Owner</t>
  </si>
  <si>
    <t>Total</t>
  </si>
  <si>
    <t xml:space="preserve">    Total Disabilities Tallied</t>
  </si>
  <si>
    <t xml:space="preserve">   Total Disabilities for Ages 5-64</t>
  </si>
  <si>
    <t xml:space="preserve">   Total Disabilities for Ages 65 and Over</t>
  </si>
  <si>
    <t>Householder living alone</t>
  </si>
  <si>
    <t>Hired Farm Labor</t>
  </si>
  <si>
    <t>Farms</t>
  </si>
  <si>
    <t>Workers</t>
  </si>
  <si>
    <t>Farms with 10 or More Workers</t>
  </si>
  <si>
    <t>Householder Type</t>
  </si>
  <si>
    <t>Female Headed Householders</t>
  </si>
  <si>
    <t xml:space="preserve">     Female Heads with Own Children</t>
  </si>
  <si>
    <t xml:space="preserve">     Female Heads without Children</t>
  </si>
  <si>
    <t>Total Householders</t>
  </si>
  <si>
    <t>Female Headed Householders Under the Poverty Level</t>
  </si>
  <si>
    <t>Total families Under the Poverty Level</t>
  </si>
  <si>
    <t>Facility Type</t>
  </si>
  <si>
    <t xml:space="preserve">Individual </t>
  </si>
  <si>
    <t>Persons in Families</t>
  </si>
  <si>
    <t> Total Homeless</t>
  </si>
  <si>
    <t xml:space="preserve"> Total Sheltered </t>
  </si>
  <si>
    <t> Total Unsheltered</t>
  </si>
  <si>
    <t>COUNTY/CITY</t>
  </si>
  <si>
    <t>County Total</t>
  </si>
  <si>
    <t>Amador County</t>
  </si>
  <si>
    <t xml:space="preserve">Amador              </t>
  </si>
  <si>
    <t xml:space="preserve">Ione                </t>
  </si>
  <si>
    <t xml:space="preserve">Jackson             </t>
  </si>
  <si>
    <t xml:space="preserve">Plymouth            </t>
  </si>
  <si>
    <t xml:space="preserve">Sutter Creek        </t>
  </si>
  <si>
    <t xml:space="preserve">Balance Of County    </t>
  </si>
  <si>
    <t>Incorporated</t>
  </si>
  <si>
    <t>#</t>
  </si>
  <si>
    <t>%</t>
  </si>
  <si>
    <t>Table 1</t>
  </si>
  <si>
    <t>Table 2</t>
  </si>
  <si>
    <t xml:space="preserve">    Civilian employed population 16 years and over</t>
  </si>
  <si>
    <t xml:space="preserve">  Agriculture, forestry, fishing and hunting, and mining</t>
  </si>
  <si>
    <t xml:space="preserve">  Construction</t>
  </si>
  <si>
    <t xml:space="preserve">  Manufacturing</t>
  </si>
  <si>
    <t xml:space="preserve">  Wholesale trade</t>
  </si>
  <si>
    <t xml:space="preserve">  Retail trade</t>
  </si>
  <si>
    <t xml:space="preserve">  Transportation and warehousing, and utilities</t>
  </si>
  <si>
    <t xml:space="preserve">  Information</t>
  </si>
  <si>
    <t xml:space="preserve">  Finance and insurance, and real estate and rental and leasing</t>
  </si>
  <si>
    <t xml:space="preserve">  Professional, scientific, and management, and administrative and waste management services</t>
  </si>
  <si>
    <t xml:space="preserve">  Educational services, and health care and social assistance</t>
  </si>
  <si>
    <t xml:space="preserve">  Arts, entertainment, and recreation, and accommodation and food services</t>
  </si>
  <si>
    <t xml:space="preserve">  Other services, except public administration</t>
  </si>
  <si>
    <t xml:space="preserve">  Public administration</t>
  </si>
  <si>
    <t>0</t>
  </si>
  <si>
    <t>0.0%</t>
  </si>
  <si>
    <t>6</t>
  </si>
  <si>
    <t>25</t>
  </si>
  <si>
    <t>5.7%</t>
  </si>
  <si>
    <t>12</t>
  </si>
  <si>
    <t>32</t>
  </si>
  <si>
    <t>19</t>
  </si>
  <si>
    <t>4.4%</t>
  </si>
  <si>
    <t>8</t>
  </si>
  <si>
    <t>20</t>
  </si>
  <si>
    <t>0.9%</t>
  </si>
  <si>
    <t>2.5%</t>
  </si>
  <si>
    <t>7.5%</t>
  </si>
  <si>
    <t>4.1%</t>
  </si>
  <si>
    <t>45</t>
  </si>
  <si>
    <t>Estimate</t>
  </si>
  <si>
    <t>Table 3</t>
  </si>
  <si>
    <t>22</t>
  </si>
  <si>
    <t>17</t>
  </si>
  <si>
    <t/>
  </si>
  <si>
    <t>Total:</t>
  </si>
  <si>
    <t xml:space="preserve">  Owner occupied:</t>
  </si>
  <si>
    <t xml:space="preserve">    0.50 or less occupants per room</t>
  </si>
  <si>
    <t xml:space="preserve">    0.51 to 1.00 occupants per room</t>
  </si>
  <si>
    <t xml:space="preserve">    1.01 to 1.50 occupants per room</t>
  </si>
  <si>
    <t>77</t>
  </si>
  <si>
    <t xml:space="preserve">    1.51 to 2.00 occupants per room</t>
  </si>
  <si>
    <t xml:space="preserve">    2.01 or more occupants per room</t>
  </si>
  <si>
    <t xml:space="preserve">  Renter occupied:</t>
  </si>
  <si>
    <t>Owner Occupied</t>
  </si>
  <si>
    <t>Overcrowded</t>
  </si>
  <si>
    <t xml:space="preserve">Renter occupied </t>
  </si>
  <si>
    <t>Total overcrowded</t>
  </si>
  <si>
    <t>county-sum of cities</t>
  </si>
  <si>
    <t>Severely Overcrowded</t>
  </si>
  <si>
    <t>1.5 or more</t>
  </si>
  <si>
    <t>1.01 or more</t>
  </si>
  <si>
    <t>Total severely overcrowded</t>
  </si>
  <si>
    <t>Table 4</t>
  </si>
  <si>
    <t>Table 5</t>
  </si>
  <si>
    <t xml:space="preserve">    Householder 15 to 24 years</t>
  </si>
  <si>
    <t xml:space="preserve">    Householder 25 to 34 years</t>
  </si>
  <si>
    <t xml:space="preserve">    Householder 35 to 44 years</t>
  </si>
  <si>
    <t xml:space="preserve">    Householder 45 to 54 years</t>
  </si>
  <si>
    <t xml:space="preserve">    Householder 55 to 59 years</t>
  </si>
  <si>
    <t xml:space="preserve">    Householder 60 to 64 years</t>
  </si>
  <si>
    <t xml:space="preserve">    Householder 65 to 74 years</t>
  </si>
  <si>
    <t xml:space="preserve">    Householder 75 to 84 years</t>
  </si>
  <si>
    <t xml:space="preserve">    Householder 85 years and over</t>
  </si>
  <si>
    <t>Margin of Error</t>
  </si>
  <si>
    <t>+/-146</t>
  </si>
  <si>
    <t>+/-95</t>
  </si>
  <si>
    <t>+/-66</t>
  </si>
  <si>
    <t>+/-105</t>
  </si>
  <si>
    <t>+/-106</t>
  </si>
  <si>
    <t>+/-49</t>
  </si>
  <si>
    <t>+/-17</t>
  </si>
  <si>
    <t>+/-25</t>
  </si>
  <si>
    <t>+/-149</t>
  </si>
  <si>
    <t>+/-19</t>
  </si>
  <si>
    <t>+/-12</t>
  </si>
  <si>
    <t>+/-60</t>
  </si>
  <si>
    <t>+/-45</t>
  </si>
  <si>
    <t xml:space="preserve">    1-person household</t>
  </si>
  <si>
    <t xml:space="preserve">    2-person household</t>
  </si>
  <si>
    <t xml:space="preserve">    3-person household</t>
  </si>
  <si>
    <t>26</t>
  </si>
  <si>
    <t xml:space="preserve">    4-person household</t>
  </si>
  <si>
    <t xml:space="preserve">    5-person household</t>
  </si>
  <si>
    <t>+/-73</t>
  </si>
  <si>
    <t xml:space="preserve">    6-person household</t>
  </si>
  <si>
    <t>+/-99</t>
  </si>
  <si>
    <t xml:space="preserve">    7-or-more person household</t>
  </si>
  <si>
    <t>+/-30</t>
  </si>
  <si>
    <t>+/-104</t>
  </si>
  <si>
    <t>15</t>
  </si>
  <si>
    <t>71</t>
  </si>
  <si>
    <t>+/-52</t>
  </si>
  <si>
    <t>+/-48</t>
  </si>
  <si>
    <t>Households 2-4 persons</t>
  </si>
  <si>
    <t>Large households 5+ persons</t>
  </si>
  <si>
    <t>Rental</t>
  </si>
  <si>
    <t>Total Householder living alone</t>
  </si>
  <si>
    <t>POPULATION</t>
  </si>
  <si>
    <t xml:space="preserve"> HOUSING UNITS</t>
  </si>
  <si>
    <t>County / City</t>
  </si>
  <si>
    <t>Household</t>
  </si>
  <si>
    <t>Group Quarters</t>
  </si>
  <si>
    <t>Single Detached</t>
  </si>
  <si>
    <t>Single Attached</t>
  </si>
  <si>
    <t>Two to Four</t>
  </si>
  <si>
    <t>Five Plus</t>
  </si>
  <si>
    <t>Mobile Homes</t>
  </si>
  <si>
    <t>Occupied</t>
  </si>
  <si>
    <t>Vacancy Rate</t>
  </si>
  <si>
    <t>Persons per Household</t>
  </si>
  <si>
    <t xml:space="preserve"> </t>
  </si>
  <si>
    <t>Date</t>
  </si>
  <si>
    <t xml:space="preserve"> HOUSING UNITS by TYPE</t>
  </si>
  <si>
    <t xml:space="preserve">Access latest DOF E5 at: </t>
  </si>
  <si>
    <t xml:space="preserve"> http://www.dof.ca.gov/research/demographic/reports/estimates/e-5/2011-20/view.php</t>
  </si>
  <si>
    <t>Copy the rows of the 2010 tab data for the entire county, abd paste it here, below the table header</t>
  </si>
  <si>
    <t>Copy the rows of the latest tab  data for the entire county, abd paste it here, below the table header</t>
  </si>
  <si>
    <t>Note the years forw hcih you copied data bu the county name</t>
  </si>
  <si>
    <t>Data in this table will be automatically linked to the Hosuing stock tab</t>
  </si>
  <si>
    <t>Geography</t>
  </si>
  <si>
    <t>Total housing units</t>
  </si>
  <si>
    <t xml:space="preserve"> Occupied housing units</t>
  </si>
  <si>
    <t xml:space="preserve"> Vacant housing units</t>
  </si>
  <si>
    <t xml:space="preserve">  For rent</t>
  </si>
  <si>
    <t xml:space="preserve">  Rented, not occupied</t>
  </si>
  <si>
    <t xml:space="preserve">  For sale only</t>
  </si>
  <si>
    <t xml:space="preserve">  Sold, not occupied</t>
  </si>
  <si>
    <t xml:space="preserve">  For seasonal, recreational, or occasional use</t>
  </si>
  <si>
    <t xml:space="preserve">  All other vacants</t>
  </si>
  <si>
    <t>Vacancy rate</t>
  </si>
  <si>
    <t>Table 6</t>
  </si>
  <si>
    <t>Table 7</t>
  </si>
  <si>
    <t>Table 8</t>
  </si>
  <si>
    <t>Table 9</t>
  </si>
  <si>
    <t>Table 10</t>
  </si>
  <si>
    <t>Table 11</t>
  </si>
  <si>
    <t>Table 12</t>
  </si>
  <si>
    <t>Table 13</t>
  </si>
  <si>
    <t>Table 14</t>
  </si>
  <si>
    <t>$1,000 payroll</t>
  </si>
  <si>
    <t>Table 16</t>
  </si>
  <si>
    <t>Table 17</t>
  </si>
  <si>
    <t>Low</t>
  </si>
  <si>
    <t>Moderate</t>
  </si>
  <si>
    <t>Table 1.a</t>
  </si>
  <si>
    <t>44</t>
  </si>
  <si>
    <t>1.3%</t>
  </si>
  <si>
    <t>39</t>
  </si>
  <si>
    <t>60</t>
  </si>
  <si>
    <t>2.0%</t>
  </si>
  <si>
    <t>2,590</t>
  </si>
  <si>
    <t>119</t>
  </si>
  <si>
    <t>859</t>
  </si>
  <si>
    <t>+/-65</t>
  </si>
  <si>
    <t>+/-137</t>
  </si>
  <si>
    <t>+/-57</t>
  </si>
  <si>
    <t>56</t>
  </si>
  <si>
    <t>+/-161</t>
  </si>
  <si>
    <t>+/-83</t>
  </si>
  <si>
    <t>+/-113</t>
  </si>
  <si>
    <t>+/-20</t>
  </si>
  <si>
    <t>+/-182</t>
  </si>
  <si>
    <t>+/-117</t>
  </si>
  <si>
    <t>+/-92</t>
  </si>
  <si>
    <t>+/-132</t>
  </si>
  <si>
    <t>+/-219</t>
  </si>
  <si>
    <t>115</t>
  </si>
  <si>
    <t>+/-101</t>
  </si>
  <si>
    <t>+/-38</t>
  </si>
  <si>
    <t>+/-139</t>
  </si>
  <si>
    <t>+/-32</t>
  </si>
  <si>
    <t>+/-42</t>
  </si>
  <si>
    <t>+/-46</t>
  </si>
  <si>
    <t>154</t>
  </si>
  <si>
    <t>+/-109</t>
  </si>
  <si>
    <t>+/-119</t>
  </si>
  <si>
    <t>91</t>
  </si>
  <si>
    <t>150 Days or More</t>
  </si>
  <si>
    <t>Fewer than 150 Days</t>
  </si>
  <si>
    <t>Unincorporated Area</t>
  </si>
  <si>
    <t>For calculation purposes only</t>
  </si>
  <si>
    <t>Households by Income Category Paying in Excess of 30% of Income Toward Housing Cost (Overpayment By Income category)</t>
  </si>
  <si>
    <t>Jurisdiction</t>
  </si>
  <si>
    <t>Very-Low</t>
  </si>
  <si>
    <t>Above-Moderate</t>
  </si>
  <si>
    <t>Percentage of Total</t>
  </si>
  <si>
    <t>Projected Needs (Regional Housing Need Allocation)</t>
  </si>
  <si>
    <t xml:space="preserve">DDS Data on People with Developmental Disabilites by Zip Code </t>
  </si>
  <si>
    <t>Source: Department of Developmental Services</t>
  </si>
  <si>
    <t>ZIP</t>
  </si>
  <si>
    <t>County</t>
  </si>
  <si>
    <t>Other</t>
  </si>
  <si>
    <t>Table 19</t>
  </si>
  <si>
    <t>* For Extremely Low Income jurisdictions may either use available Census data to calculate the number of projected extremely low-income households (see Overpayment tab), or presume 50 percent of the very low-income households qualify as extremely low-income households.</t>
  </si>
  <si>
    <t>202/8 NC</t>
  </si>
  <si>
    <t>Total Units</t>
  </si>
  <si>
    <t>Unincorporated County</t>
  </si>
  <si>
    <t>Copy and Paste in this table only, Table 7 will populate automatically</t>
  </si>
  <si>
    <t>E-5 City/County/State Population and Housing Estimates, 2010 and 2018</t>
  </si>
  <si>
    <t>Source: DOF E5 2010-2018 by geography</t>
  </si>
  <si>
    <t>Renter Occupied</t>
  </si>
  <si>
    <t>Income in the past 12 months below poverty level:</t>
  </si>
  <si>
    <t>Married-couple family:</t>
  </si>
  <si>
    <t>No child</t>
  </si>
  <si>
    <t>1 or 2 children</t>
  </si>
  <si>
    <t>3 or 4 children</t>
  </si>
  <si>
    <t>5 or more children</t>
  </si>
  <si>
    <t>Other families:</t>
  </si>
  <si>
    <t>Male householder, no wife present:</t>
  </si>
  <si>
    <t>Female householder, no husband present:</t>
  </si>
  <si>
    <t>Income in the past 12 months at or above poverty level:</t>
  </si>
  <si>
    <t>+/-131</t>
  </si>
  <si>
    <t>+/-120</t>
  </si>
  <si>
    <t>+/-75</t>
  </si>
  <si>
    <t>In the labor force:</t>
  </si>
  <si>
    <t>Employed:</t>
  </si>
  <si>
    <t>With a hearing difficulty</t>
  </si>
  <si>
    <t>With a vision difficulty</t>
  </si>
  <si>
    <t>+/-88</t>
  </si>
  <si>
    <t>With a cognitive difficulty</t>
  </si>
  <si>
    <t>+/-197</t>
  </si>
  <si>
    <t>With an ambulatory difficulty</t>
  </si>
  <si>
    <t>With a self-care difficulty</t>
  </si>
  <si>
    <t>With an independent living difficulty</t>
  </si>
  <si>
    <t>No disability</t>
  </si>
  <si>
    <t>Unemployed:</t>
  </si>
  <si>
    <t>+/-154</t>
  </si>
  <si>
    <t>+/-59</t>
  </si>
  <si>
    <t>Not in labor force:</t>
  </si>
  <si>
    <t>+/-129</t>
  </si>
  <si>
    <t>+/-187</t>
  </si>
  <si>
    <t xml:space="preserve">    Source: State of California, Department of Finance, E-4 Population Estimates for Cities, Counties, and the State, 2011-2018, with 2010 Census Benchmark. Sacramento, California, May 2013.</t>
  </si>
  <si>
    <t>Population Growth Trends  2014 -2018, with 2010 Benchmark</t>
  </si>
  <si>
    <t>Total civilian noninstitutionalized population</t>
  </si>
  <si>
    <t>+/-1.2</t>
  </si>
  <si>
    <t>SEX</t>
  </si>
  <si>
    <t>Male</t>
  </si>
  <si>
    <t>+/-1.5</t>
  </si>
  <si>
    <t>Female</t>
  </si>
  <si>
    <t>+/-1.4</t>
  </si>
  <si>
    <t>RACE AND HISPANIC OR LATINO ORIGIN</t>
  </si>
  <si>
    <t>White alone</t>
  </si>
  <si>
    <t>Black or African American alone</t>
  </si>
  <si>
    <t>+/-110</t>
  </si>
  <si>
    <t>American Indian and Alaska Native alone</t>
  </si>
  <si>
    <t>+/-5.6</t>
  </si>
  <si>
    <t>Asian alone</t>
  </si>
  <si>
    <t>Native Hawaiian and Other Pacific Islander alone</t>
  </si>
  <si>
    <t>Some other race alone</t>
  </si>
  <si>
    <t>+/-53</t>
  </si>
  <si>
    <t>+/-7.5</t>
  </si>
  <si>
    <t>Two or more races</t>
  </si>
  <si>
    <t>+/-5.5</t>
  </si>
  <si>
    <t>White alone, not Hispanic or Latino</t>
  </si>
  <si>
    <t>+/-1.3</t>
  </si>
  <si>
    <t>Hispanic or Latino (of any race)</t>
  </si>
  <si>
    <t>+/-128</t>
  </si>
  <si>
    <t>+/-2.5</t>
  </si>
  <si>
    <t>AGE</t>
  </si>
  <si>
    <t>Under 5 years</t>
  </si>
  <si>
    <t>+/-0.8</t>
  </si>
  <si>
    <t>5 to 17 years</t>
  </si>
  <si>
    <t>18 to 34 years</t>
  </si>
  <si>
    <t>+/-2.6</t>
  </si>
  <si>
    <t>35 to 64 years</t>
  </si>
  <si>
    <t>+/-2.1</t>
  </si>
  <si>
    <t>65 to 74 years</t>
  </si>
  <si>
    <t>75 years and over</t>
  </si>
  <si>
    <t>+/-4.3</t>
  </si>
  <si>
    <t>DISABILITY TYPE BY DETAILED AGE</t>
  </si>
  <si>
    <t>(X)</t>
  </si>
  <si>
    <t>+/-0.7</t>
  </si>
  <si>
    <t>Population under 18 years</t>
  </si>
  <si>
    <t>+/-0.5</t>
  </si>
  <si>
    <t>Population under 5 years</t>
  </si>
  <si>
    <t>Population 5 to 17 years</t>
  </si>
  <si>
    <t>+/-41</t>
  </si>
  <si>
    <t>Population 18 to 64 years</t>
  </si>
  <si>
    <t>+/-185</t>
  </si>
  <si>
    <t>Population 18 to 34 years</t>
  </si>
  <si>
    <t>Population 35 to 64 years</t>
  </si>
  <si>
    <t>+/-1.0</t>
  </si>
  <si>
    <t>Population 65 years and over</t>
  </si>
  <si>
    <t>+/-1.9</t>
  </si>
  <si>
    <t>Population 65 to 74 years</t>
  </si>
  <si>
    <t>+/-1.7</t>
  </si>
  <si>
    <t>Population 75 years and over</t>
  </si>
  <si>
    <t>+/-4.5</t>
  </si>
  <si>
    <t>+/-0.9</t>
  </si>
  <si>
    <t>+/-186</t>
  </si>
  <si>
    <t>+/-1.1</t>
  </si>
  <si>
    <t>+/-2.0</t>
  </si>
  <si>
    <t>+/-3.4</t>
  </si>
  <si>
    <t>+/-2.2</t>
  </si>
  <si>
    <t>+/-2.8</t>
  </si>
  <si>
    <t>+/-144</t>
  </si>
  <si>
    <t>+/-3.7</t>
  </si>
  <si>
    <t>+/-267</t>
  </si>
  <si>
    <t>+/-204</t>
  </si>
  <si>
    <t>+/-171</t>
  </si>
  <si>
    <t>+/-3.0</t>
  </si>
  <si>
    <t>+/-3.8</t>
  </si>
  <si>
    <t>Subject</t>
  </si>
  <si>
    <t>With a disability</t>
  </si>
  <si>
    <t>Percent with a disability</t>
  </si>
  <si>
    <t>Hearing Difficulty</t>
  </si>
  <si>
    <t>Vision Difficulty</t>
  </si>
  <si>
    <t>Cognitive Difficulty</t>
  </si>
  <si>
    <t>Ambulatroy Difficulty</t>
  </si>
  <si>
    <t>Self-Care Difficulty</t>
  </si>
  <si>
    <t>Independent Living Difficulty</t>
  </si>
  <si>
    <t xml:space="preserve">Persons with Disabilities by Disability Type* and age (ACS 2012-2016) </t>
  </si>
  <si>
    <t>Total Households Characteristics</t>
  </si>
  <si>
    <t>Percent of Total Households</t>
  </si>
  <si>
    <t>Total occupied units ( households)</t>
  </si>
  <si>
    <t>Total Renter households</t>
  </si>
  <si>
    <t>Total Owner households</t>
  </si>
  <si>
    <t>Total lower income (0-80% of HAMFI) households</t>
  </si>
  <si>
    <t>Lower income renters (0-80%)</t>
  </si>
  <si>
    <t>Lower income owners (0-80%)</t>
  </si>
  <si>
    <t>Extremely low income renters (0-30%)</t>
  </si>
  <si>
    <t>Extremely low income owners (0-30%)</t>
  </si>
  <si>
    <t xml:space="preserve">Lower income households paying more than 50% </t>
  </si>
  <si>
    <t>Lower income renter HH severely overpaying</t>
  </si>
  <si>
    <t>Lower income owner HH severely overpaying</t>
  </si>
  <si>
    <t xml:space="preserve">                                      Extremely Low Income (0-30%)</t>
  </si>
  <si>
    <t>ELI Renter HH severely ovepaying</t>
  </si>
  <si>
    <t>ELI Owner HH severely overpaying</t>
  </si>
  <si>
    <t xml:space="preserve">                                      Income between 30%-50%</t>
  </si>
  <si>
    <t xml:space="preserve">                                      Income between 50% -80%</t>
  </si>
  <si>
    <t xml:space="preserve">Lower income households paying more than 30% </t>
  </si>
  <si>
    <t>Lower income renter HH overpaying</t>
  </si>
  <si>
    <t>Lower income owner HH overpaying</t>
  </si>
  <si>
    <t>Total Households Overpaying</t>
  </si>
  <si>
    <t>Total Renter Households Overpaying</t>
  </si>
  <si>
    <t>Total Owner Households Overpaying</t>
  </si>
  <si>
    <t>Renter Households Characteristics</t>
  </si>
  <si>
    <t>Total renter-occupied units (renter households)</t>
  </si>
  <si>
    <t>Total lower income (0-80% of HAMFI) renter households</t>
  </si>
  <si>
    <t>Lower income renters paying more than 30%  but less than 50%</t>
  </si>
  <si>
    <t xml:space="preserve">Lower income renters paying more than 50% </t>
  </si>
  <si>
    <t xml:space="preserve">Lower income renters paying more than 30% </t>
  </si>
  <si>
    <t>Owner Households Characteristics</t>
  </si>
  <si>
    <t>Total owner- occupied units (owner households)</t>
  </si>
  <si>
    <t>Total lower income (0-80% of HAMFI) owner households</t>
  </si>
  <si>
    <t xml:space="preserve">Lower income owner households paying more than 30% but less than 50% </t>
  </si>
  <si>
    <t xml:space="preserve">Lower income owner households paying more than 50% </t>
  </si>
  <si>
    <t xml:space="preserve">Lower income owner households paying more than 30% </t>
  </si>
  <si>
    <t>Source: 2006-2015 CHAS Data Sets:  https://www.huduser.gov/portal/datasets/cp.html#2011-2015_data</t>
  </si>
  <si>
    <t>Emergency Shelter</t>
  </si>
  <si>
    <t>Transitional Housing</t>
  </si>
  <si>
    <t>Permanent Supportive Housing</t>
  </si>
  <si>
    <t>Source : State of California, Department of Finance, E-5 Population and Housing Estimates for Cities, Counties and the State — January 1, 2011- 2018</t>
  </si>
  <si>
    <t>Source: USDA Census of Farmworkers 2012</t>
  </si>
  <si>
    <t>Seasonal</t>
  </si>
  <si>
    <t>Rapid Rehousing</t>
  </si>
  <si>
    <t>Family Units</t>
  </si>
  <si>
    <t>Family Beds</t>
  </si>
  <si>
    <t>Adult Only Beds</t>
  </si>
  <si>
    <t>Source:  Continuum of Care or HUD; CoC_HIC_State_CA_2017</t>
  </si>
  <si>
    <t>2007-2017-PIT-Counts-by-CoC</t>
  </si>
  <si>
    <t xml:space="preserve">Total Chronically Homeless </t>
  </si>
  <si>
    <t>Total Chronically Sheltered</t>
  </si>
  <si>
    <t xml:space="preserve">Total Chronically Unsheltered </t>
  </si>
  <si>
    <t>11.5%</t>
  </si>
  <si>
    <t>8.4%</t>
  </si>
  <si>
    <t>11.3%</t>
  </si>
  <si>
    <t>5.2%</t>
  </si>
  <si>
    <t>209</t>
  </si>
  <si>
    <t>10.5%</t>
  </si>
  <si>
    <t>8.6%</t>
  </si>
  <si>
    <t>783</t>
  </si>
  <si>
    <t>4.7%</t>
  </si>
  <si>
    <t>6.8%</t>
  </si>
  <si>
    <t>213</t>
  </si>
  <si>
    <t>436</t>
  </si>
  <si>
    <t>173</t>
  </si>
  <si>
    <t>9.6%</t>
  </si>
  <si>
    <t>1.2%</t>
  </si>
  <si>
    <t>10.8%</t>
  </si>
  <si>
    <t>3.5%</t>
  </si>
  <si>
    <t>13.3%</t>
  </si>
  <si>
    <t>4.8%</t>
  </si>
  <si>
    <t>+/-74</t>
  </si>
  <si>
    <t>+/-143</t>
  </si>
  <si>
    <t>+/-162</t>
  </si>
  <si>
    <t>+/-270</t>
  </si>
  <si>
    <t>+/-194</t>
  </si>
  <si>
    <t>+/-71</t>
  </si>
  <si>
    <t>+/-239</t>
  </si>
  <si>
    <t>+/-80</t>
  </si>
  <si>
    <t>+/-40</t>
  </si>
  <si>
    <t>+/-77</t>
  </si>
  <si>
    <t>+/-54</t>
  </si>
  <si>
    <t>+/-76</t>
  </si>
  <si>
    <t>+/-28</t>
  </si>
  <si>
    <t>+/-79</t>
  </si>
  <si>
    <t>+/-70</t>
  </si>
  <si>
    <t>+/-91</t>
  </si>
  <si>
    <t>+/-56</t>
  </si>
  <si>
    <t>1,083</t>
  </si>
  <si>
    <t>313</t>
  </si>
  <si>
    <t>+/-102</t>
  </si>
  <si>
    <t>+/-309</t>
  </si>
  <si>
    <t>120</t>
  </si>
  <si>
    <t>519</t>
  </si>
  <si>
    <t>+/-164</t>
  </si>
  <si>
    <t>41</t>
  </si>
  <si>
    <t>249</t>
  </si>
  <si>
    <t>686</t>
  </si>
  <si>
    <t>143</t>
  </si>
  <si>
    <t>101</t>
  </si>
  <si>
    <t>29</t>
  </si>
  <si>
    <t>+/-36</t>
  </si>
  <si>
    <t>35</t>
  </si>
  <si>
    <t>+/-31</t>
  </si>
  <si>
    <t>LITHC Assisted</t>
  </si>
  <si>
    <t>LIHTC App Number</t>
  </si>
  <si>
    <t>Name</t>
  </si>
  <si>
    <t>Address</t>
  </si>
  <si>
    <t>City</t>
  </si>
  <si>
    <t>Zip Code</t>
  </si>
  <si>
    <t>Affordable Units</t>
  </si>
  <si>
    <t>Earliest Date of Conversion</t>
  </si>
  <si>
    <t xml:space="preserve">Risk Level </t>
  </si>
  <si>
    <t>HUD ID</t>
  </si>
  <si>
    <t>USDA Match</t>
  </si>
  <si>
    <t>Notes</t>
  </si>
  <si>
    <t>HUD Assisted</t>
  </si>
  <si>
    <t>Zip</t>
  </si>
  <si>
    <t>HUD PBRA Units</t>
  </si>
  <si>
    <t>TCAC ID</t>
  </si>
  <si>
    <t>USDA NAME</t>
  </si>
  <si>
    <t>HUD PBRA Contract Expiration Date</t>
  </si>
  <si>
    <t>HUD PBRA Contract Type</t>
  </si>
  <si>
    <t>HUD Loan Maturity Date</t>
  </si>
  <si>
    <t>HUD Loan Type</t>
  </si>
  <si>
    <t>High.</t>
  </si>
  <si>
    <t>USDA Assisted</t>
  </si>
  <si>
    <t>USDA Sec 521 Rental Assistance Units</t>
  </si>
  <si>
    <t>USDA Loan Maturity Date</t>
  </si>
  <si>
    <t>USDA Loan Type</t>
  </si>
  <si>
    <t xml:space="preserve">Very High </t>
  </si>
  <si>
    <t>515 Rural Housing</t>
  </si>
  <si>
    <t>*affordability extended to 2068 with tax credit</t>
  </si>
  <si>
    <t>Renter households overpaying for housing</t>
  </si>
  <si>
    <t xml:space="preserve">Owner households overpaying for housing </t>
  </si>
  <si>
    <t>+/-511</t>
  </si>
  <si>
    <t>955</t>
  </si>
  <si>
    <t>142</t>
  </si>
  <si>
    <t>+/-163</t>
  </si>
  <si>
    <t>51</t>
  </si>
  <si>
    <t>43</t>
  </si>
  <si>
    <t>+/-14</t>
  </si>
  <si>
    <t>184</t>
  </si>
  <si>
    <t>+/-107</t>
  </si>
  <si>
    <t>+/-35</t>
  </si>
  <si>
    <t>178</t>
  </si>
  <si>
    <t>74</t>
  </si>
  <si>
    <t>+/-55</t>
  </si>
  <si>
    <t>819</t>
  </si>
  <si>
    <t>477</t>
  </si>
  <si>
    <t>+/-285</t>
  </si>
  <si>
    <t>418</t>
  </si>
  <si>
    <t>64</t>
  </si>
  <si>
    <t>9</t>
  </si>
  <si>
    <t>+/-188</t>
  </si>
  <si>
    <t>377</t>
  </si>
  <si>
    <t>28</t>
  </si>
  <si>
    <t>+/-43</t>
  </si>
  <si>
    <t>+/-138</t>
  </si>
  <si>
    <t>63</t>
  </si>
  <si>
    <t>+/-62</t>
  </si>
  <si>
    <t>1,285</t>
  </si>
  <si>
    <t>+/-236</t>
  </si>
  <si>
    <t>110</t>
  </si>
  <si>
    <t>+/-157</t>
  </si>
  <si>
    <t>57</t>
  </si>
  <si>
    <t>+/-51</t>
  </si>
  <si>
    <t>+/-205</t>
  </si>
  <si>
    <t>53</t>
  </si>
  <si>
    <t>62</t>
  </si>
  <si>
    <t>00-17 yrs</t>
  </si>
  <si>
    <t>18+ yrs</t>
  </si>
  <si>
    <t>Total Age</t>
  </si>
  <si>
    <t>&lt;11</t>
  </si>
  <si>
    <t>&gt;0</t>
  </si>
  <si>
    <t>&gt;12</t>
  </si>
  <si>
    <t>21</t>
  </si>
  <si>
    <t>23</t>
  </si>
  <si>
    <t>58</t>
  </si>
  <si>
    <t xml:space="preserve">City </t>
  </si>
  <si>
    <t>Home of Parent /Family /Guardian</t>
  </si>
  <si>
    <t>Independent /Supported Living</t>
  </si>
  <si>
    <t>Community Care Facility</t>
  </si>
  <si>
    <t>Intermediate Care Facility</t>
  </si>
  <si>
    <t>Foster /Family Home</t>
  </si>
  <si>
    <t>Total Res</t>
  </si>
  <si>
    <t>24</t>
  </si>
  <si>
    <t>&gt;24</t>
  </si>
  <si>
    <t>&gt;29</t>
  </si>
  <si>
    <t>14</t>
  </si>
  <si>
    <t>&gt;14</t>
  </si>
  <si>
    <t>&gt;25</t>
  </si>
  <si>
    <t>98</t>
  </si>
  <si>
    <t>&gt;98</t>
  </si>
  <si>
    <t>n/a</t>
  </si>
  <si>
    <t>B25002</t>
  </si>
  <si>
    <t>B25004 - HOUSING STOCK BY TYPE OF VACANCY</t>
  </si>
  <si>
    <t>Homeowner Vacancy Rate</t>
  </si>
  <si>
    <t>Rental Vacany Rate</t>
  </si>
  <si>
    <t xml:space="preserve">Vacancy Rate minus Seasonal </t>
  </si>
  <si>
    <t>Owner occupied:</t>
  </si>
  <si>
    <t>0.50 or less occupants per room</t>
  </si>
  <si>
    <t>0.51 to 1.00 occupants per room</t>
  </si>
  <si>
    <t>1.01 to 1.50 occupants per room</t>
  </si>
  <si>
    <t>1.51 to 2.00 occupants per room</t>
  </si>
  <si>
    <t>2.01 or more occupants per room</t>
  </si>
  <si>
    <t>Renter occupied:</t>
  </si>
  <si>
    <t>+/-253</t>
  </si>
  <si>
    <t>+/-206</t>
  </si>
  <si>
    <t>164</t>
  </si>
  <si>
    <t>1,196</t>
  </si>
  <si>
    <t>+/-160</t>
  </si>
  <si>
    <t>698</t>
  </si>
  <si>
    <t>+/-174</t>
  </si>
  <si>
    <t>371</t>
  </si>
  <si>
    <t>+/-141</t>
  </si>
  <si>
    <t>20.2%</t>
  </si>
  <si>
    <t>+/-37</t>
  </si>
  <si>
    <t>+/-6.4</t>
  </si>
  <si>
    <t>+/-156</t>
  </si>
  <si>
    <t>22.1%</t>
  </si>
  <si>
    <t>+/-2.3</t>
  </si>
  <si>
    <t>545</t>
  </si>
  <si>
    <t>+/-7.7</t>
  </si>
  <si>
    <t>18.4%</t>
  </si>
  <si>
    <t>+/-177</t>
  </si>
  <si>
    <t>+/-8.4</t>
  </si>
  <si>
    <t>+/-266</t>
  </si>
  <si>
    <t>20.0%</t>
  </si>
  <si>
    <t>+/-6.5</t>
  </si>
  <si>
    <t>211</t>
  </si>
  <si>
    <t>11.4%</t>
  </si>
  <si>
    <t>-</t>
  </si>
  <si>
    <t>**</t>
  </si>
  <si>
    <t>+/-231</t>
  </si>
  <si>
    <t>+/-13.6</t>
  </si>
  <si>
    <t>34</t>
  </si>
  <si>
    <t>+/-34</t>
  </si>
  <si>
    <t>443</t>
  </si>
  <si>
    <t>13.1%</t>
  </si>
  <si>
    <t>+/-23</t>
  </si>
  <si>
    <t>155</t>
  </si>
  <si>
    <t>+/-179</t>
  </si>
  <si>
    <t>4</t>
  </si>
  <si>
    <t>+/-9</t>
  </si>
  <si>
    <t>2.6%</t>
  </si>
  <si>
    <t>+/-7.8</t>
  </si>
  <si>
    <t>+/-159</t>
  </si>
  <si>
    <t>86</t>
  </si>
  <si>
    <t>24.9%</t>
  </si>
  <si>
    <t>+/-11</t>
  </si>
  <si>
    <t>+/-100.0</t>
  </si>
  <si>
    <t>502</t>
  </si>
  <si>
    <t>70</t>
  </si>
  <si>
    <t>+/-208</t>
  </si>
  <si>
    <t>+/-216</t>
  </si>
  <si>
    <t>29.1%</t>
  </si>
  <si>
    <t>+/-6.6</t>
  </si>
  <si>
    <t>+/-39</t>
  </si>
  <si>
    <t>+/-213</t>
  </si>
  <si>
    <t>151</t>
  </si>
  <si>
    <t>+/-126</t>
  </si>
  <si>
    <t>+/-1.8</t>
  </si>
  <si>
    <t>8.0%</t>
  </si>
  <si>
    <t>+/-192</t>
  </si>
  <si>
    <t>163</t>
  </si>
  <si>
    <t>11.2%</t>
  </si>
  <si>
    <t>67</t>
  </si>
  <si>
    <t>10.6%</t>
  </si>
  <si>
    <t>+/-210</t>
  </si>
  <si>
    <t>+/-172</t>
  </si>
  <si>
    <t>424</t>
  </si>
  <si>
    <t>+/-8.9</t>
  </si>
  <si>
    <t>+/-4.7</t>
  </si>
  <si>
    <t>214</t>
  </si>
  <si>
    <t>+/-151</t>
  </si>
  <si>
    <t>+/-5.7</t>
  </si>
  <si>
    <t>7.0%</t>
  </si>
  <si>
    <t>421</t>
  </si>
  <si>
    <t>+/-130</t>
  </si>
  <si>
    <t>+/-3.5</t>
  </si>
  <si>
    <t>+/-112</t>
  </si>
  <si>
    <t>+/-0.4</t>
  </si>
  <si>
    <t>+/-6.1</t>
  </si>
  <si>
    <t>109</t>
  </si>
  <si>
    <t>+/-93</t>
  </si>
  <si>
    <t>1.7%</t>
  </si>
  <si>
    <t>+/-5.0</t>
  </si>
  <si>
    <t>+/-230</t>
  </si>
  <si>
    <t>5.9%</t>
  </si>
  <si>
    <t>14.4%</t>
  </si>
  <si>
    <t>+/-6.2</t>
  </si>
  <si>
    <t>16.8%</t>
  </si>
  <si>
    <t>212</t>
  </si>
  <si>
    <t>20.8%</t>
  </si>
  <si>
    <t>10.4%</t>
  </si>
  <si>
    <t>97</t>
  </si>
  <si>
    <t>15.5%</t>
  </si>
  <si>
    <t>+/-8.7</t>
  </si>
  <si>
    <t>+/-4.9</t>
  </si>
  <si>
    <t>+/-61</t>
  </si>
  <si>
    <t>+/-12.9</t>
  </si>
  <si>
    <t>1,515</t>
  </si>
  <si>
    <t>3.4%</t>
  </si>
  <si>
    <t>6.5%</t>
  </si>
  <si>
    <t>+/-3.6</t>
  </si>
  <si>
    <t>85</t>
  </si>
  <si>
    <t>+/-81</t>
  </si>
  <si>
    <t>1.1%</t>
  </si>
  <si>
    <t>46</t>
  </si>
  <si>
    <t>+/-69</t>
  </si>
  <si>
    <t>+/-10.1</t>
  </si>
  <si>
    <t>1.4%</t>
  </si>
  <si>
    <t>8.8%</t>
  </si>
  <si>
    <t>682</t>
  </si>
  <si>
    <t>2.7%</t>
  </si>
  <si>
    <t>+/-4.0</t>
  </si>
  <si>
    <t>75</t>
  </si>
  <si>
    <t>3.2%</t>
  </si>
  <si>
    <t>6.7%</t>
  </si>
  <si>
    <t>8.9%</t>
  </si>
  <si>
    <t>299</t>
  </si>
  <si>
    <t>+/-148</t>
  </si>
  <si>
    <t>4.2%</t>
  </si>
  <si>
    <t>33</t>
  </si>
  <si>
    <t>5.3%</t>
  </si>
  <si>
    <t>+/-5.9</t>
  </si>
  <si>
    <t>449</t>
  </si>
  <si>
    <t>10.9%</t>
  </si>
  <si>
    <t>+/-44</t>
  </si>
  <si>
    <t>14.7%</t>
  </si>
  <si>
    <t>7.4%</t>
  </si>
  <si>
    <t>13.0%</t>
  </si>
  <si>
    <t>+/-5.1</t>
  </si>
  <si>
    <t>6.0%</t>
  </si>
  <si>
    <t>117</t>
  </si>
  <si>
    <t>22.5%</t>
  </si>
  <si>
    <t>224</t>
  </si>
  <si>
    <t>6.1%</t>
  </si>
  <si>
    <t>+/-2.4</t>
  </si>
  <si>
    <t>27</t>
  </si>
  <si>
    <t>4.3%</t>
  </si>
  <si>
    <t>+/-3.9</t>
  </si>
  <si>
    <t>7.1%</t>
  </si>
  <si>
    <t>197</t>
  </si>
  <si>
    <t>+/-111</t>
  </si>
  <si>
    <t>13.6%</t>
  </si>
  <si>
    <t>+/-7.1</t>
  </si>
  <si>
    <t>9.7%</t>
  </si>
  <si>
    <t>130</t>
  </si>
  <si>
    <t>12.8%</t>
  </si>
  <si>
    <t>6.6%</t>
  </si>
  <si>
    <t>50</t>
  </si>
  <si>
    <t>80</t>
  </si>
  <si>
    <t>20.3%</t>
  </si>
  <si>
    <t>+/-9.9</t>
  </si>
  <si>
    <t>+/-176</t>
  </si>
  <si>
    <t>+/-4.8</t>
  </si>
  <si>
    <t>118</t>
  </si>
  <si>
    <t>1.9%</t>
  </si>
  <si>
    <t>+/-9.3</t>
  </si>
  <si>
    <t>+/-367</t>
  </si>
  <si>
    <t>276</t>
  </si>
  <si>
    <t>+/-114</t>
  </si>
  <si>
    <t>4.6%</t>
  </si>
  <si>
    <t>254</t>
  </si>
  <si>
    <t>17.6%</t>
  </si>
  <si>
    <t>+/-7.4</t>
  </si>
  <si>
    <t>+/-332</t>
  </si>
  <si>
    <t>24.4%</t>
  </si>
  <si>
    <t>250</t>
  </si>
  <si>
    <t>24.5%</t>
  </si>
  <si>
    <t>+/-8.0</t>
  </si>
  <si>
    <t>141</t>
  </si>
  <si>
    <t>0.3%</t>
  </si>
  <si>
    <t>+/-283</t>
  </si>
  <si>
    <t>121</t>
  </si>
  <si>
    <t>5.8%</t>
  </si>
  <si>
    <t>218</t>
  </si>
  <si>
    <t>3.3%</t>
  </si>
  <si>
    <t>18</t>
  </si>
  <si>
    <t>+/-29</t>
  </si>
  <si>
    <t>2.8%</t>
  </si>
  <si>
    <t>+/-233</t>
  </si>
  <si>
    <t>103</t>
  </si>
  <si>
    <t>8.5%</t>
  </si>
  <si>
    <t>92</t>
  </si>
  <si>
    <t>305</t>
  </si>
  <si>
    <t>15.7%</t>
  </si>
  <si>
    <t>+/-4.4</t>
  </si>
  <si>
    <t>83</t>
  </si>
  <si>
    <t>9.2%</t>
  </si>
  <si>
    <t>+/-291</t>
  </si>
  <si>
    <t>168</t>
  </si>
  <si>
    <t>+/-90</t>
  </si>
  <si>
    <t>8.1%</t>
  </si>
  <si>
    <t>6.9%</t>
  </si>
  <si>
    <t>+/-255</t>
  </si>
  <si>
    <t>+/-84</t>
  </si>
  <si>
    <t>1,369</t>
  </si>
  <si>
    <t>12.3%</t>
  </si>
  <si>
    <t>+/-5.3</t>
  </si>
  <si>
    <t>417</t>
  </si>
  <si>
    <t>+/-165</t>
  </si>
  <si>
    <t>108</t>
  </si>
  <si>
    <t>+/-58</t>
  </si>
  <si>
    <t>+/-12.5</t>
  </si>
  <si>
    <t>+/-508</t>
  </si>
  <si>
    <t>105</t>
  </si>
  <si>
    <t>205</t>
  </si>
  <si>
    <t>+/-103</t>
  </si>
  <si>
    <t>Household Size by Tenure (Including Large Households) (2012-2016)</t>
  </si>
  <si>
    <t>Balance of County</t>
  </si>
  <si>
    <t>Persons with Disability by Employment Status (ACS 2012-2016)</t>
  </si>
  <si>
    <t>% Change</t>
  </si>
  <si>
    <t>Female Headed Households (2016)</t>
  </si>
  <si>
    <t>Table 15</t>
  </si>
  <si>
    <t>Table 18</t>
  </si>
  <si>
    <t xml:space="preserve">Unincorporated     </t>
  </si>
  <si>
    <t>Unincorporated</t>
  </si>
  <si>
    <t>Source: ACS C18120 (2012-2016)</t>
  </si>
  <si>
    <t>Source: ACS S1810 (2012-2016)</t>
  </si>
  <si>
    <t>Source: ACS B25002 (2012-2016)</t>
  </si>
  <si>
    <t>Source: ACS B25004 (2012-2016)</t>
  </si>
  <si>
    <t>Source: ACS B25014 (2012-2016)</t>
  </si>
  <si>
    <t>Source: ACS B25007 (2012-2016)</t>
  </si>
  <si>
    <t>Households by Tenure and Age (2012-2016)</t>
  </si>
  <si>
    <t>Source: ACS B25009 (2012-2016)</t>
  </si>
  <si>
    <t>Source: ACS B17012 (2012-2016)</t>
  </si>
  <si>
    <t>Overcrowded Households (2012-2016)</t>
  </si>
  <si>
    <t>Source: ACS DP-03 (2012-2016)</t>
  </si>
  <si>
    <t>https://www.dds.ca.gov/FactsStats/docs/ZIPCodes.xlsx</t>
  </si>
  <si>
    <t>http://www.hcd.ca.gov/community-development/housing-element/index.shtml</t>
  </si>
  <si>
    <t>https://www.hudexchange.info/programs/coc/coc-housing-inventory-count-reports/</t>
  </si>
  <si>
    <t>https://www.hudexchange.info/programs/coc/coc-homeless-populations-and-subpopulations-reports/</t>
  </si>
  <si>
    <t>*Note: Farmworker counts for are countywide totals. Please supplement with local data sources for each jurisdiction in county.</t>
  </si>
  <si>
    <t>USDA Agricultural Census 2012, Table 7</t>
  </si>
  <si>
    <t>Homeless Facilities*</t>
  </si>
  <si>
    <t>Homeless Needs*</t>
  </si>
  <si>
    <t>Humboldt County</t>
  </si>
  <si>
    <t>Humboldt County, California</t>
  </si>
  <si>
    <t>Humboldt Countywide Total</t>
  </si>
  <si>
    <t>Farmworkers – County-Wide (Humboldt County)*</t>
  </si>
  <si>
    <t>Farmworkers by Days Worked (Humboldt County)*</t>
  </si>
  <si>
    <t>Arcata</t>
  </si>
  <si>
    <t>Arcata, California</t>
  </si>
  <si>
    <t xml:space="preserve">Arcata      </t>
  </si>
  <si>
    <t>Blue Lake</t>
  </si>
  <si>
    <t>Eureka</t>
  </si>
  <si>
    <t>Ferndale</t>
  </si>
  <si>
    <t>Fortuna</t>
  </si>
  <si>
    <t>Rio Dell</t>
  </si>
  <si>
    <t>Trinidad</t>
  </si>
  <si>
    <t>Humboldt</t>
  </si>
  <si>
    <t>Blue Lake, California</t>
  </si>
  <si>
    <t>Eureka, California</t>
  </si>
  <si>
    <t>Ferndale, California</t>
  </si>
  <si>
    <t>Fortuna, California</t>
  </si>
  <si>
    <t>Rio Dell, California</t>
  </si>
  <si>
    <t>Trinidad, California</t>
  </si>
  <si>
    <t>59,587</t>
  </si>
  <si>
    <t>8,228</t>
  </si>
  <si>
    <t>573</t>
  </si>
  <si>
    <t>12,287</t>
  </si>
  <si>
    <t>620</t>
  </si>
  <si>
    <t>4,814</t>
  </si>
  <si>
    <t>1,327</t>
  </si>
  <si>
    <t>114</t>
  </si>
  <si>
    <t>2,333</t>
  </si>
  <si>
    <t>3.9%</t>
  </si>
  <si>
    <t>295</t>
  </si>
  <si>
    <t>3.6%</t>
  </si>
  <si>
    <t>7.2%</t>
  </si>
  <si>
    <t>146</t>
  </si>
  <si>
    <t>5.5%</t>
  </si>
  <si>
    <t>2.9%</t>
  </si>
  <si>
    <t>9.8%</t>
  </si>
  <si>
    <t>4,201</t>
  </si>
  <si>
    <t>242</t>
  </si>
  <si>
    <t>781</t>
  </si>
  <si>
    <t>6.4%</t>
  </si>
  <si>
    <t>11.9%</t>
  </si>
  <si>
    <t>148</t>
  </si>
  <si>
    <t>1</t>
  </si>
  <si>
    <t>2,526</t>
  </si>
  <si>
    <t>262</t>
  </si>
  <si>
    <t>36</t>
  </si>
  <si>
    <t>6.3%</t>
  </si>
  <si>
    <t>450</t>
  </si>
  <si>
    <t>3.7%</t>
  </si>
  <si>
    <t>1.0%</t>
  </si>
  <si>
    <t>270</t>
  </si>
  <si>
    <t>5.6%</t>
  </si>
  <si>
    <t>131</t>
  </si>
  <si>
    <t>9.9%</t>
  </si>
  <si>
    <t>1,225</t>
  </si>
  <si>
    <t>2.1%</t>
  </si>
  <si>
    <t>1.8%</t>
  </si>
  <si>
    <t>111</t>
  </si>
  <si>
    <t>2.3%</t>
  </si>
  <si>
    <t>1.5%</t>
  </si>
  <si>
    <t>8,494</t>
  </si>
  <si>
    <t>14.3%</t>
  </si>
  <si>
    <t>1,361</t>
  </si>
  <si>
    <t>16.5%</t>
  </si>
  <si>
    <t>40</t>
  </si>
  <si>
    <t>1,754</t>
  </si>
  <si>
    <t>19.2%</t>
  </si>
  <si>
    <t>16.3%</t>
  </si>
  <si>
    <t>160</t>
  </si>
  <si>
    <t>12.1%</t>
  </si>
  <si>
    <t>5</t>
  </si>
  <si>
    <t>2,067</t>
  </si>
  <si>
    <t>93</t>
  </si>
  <si>
    <t>11.0%</t>
  </si>
  <si>
    <t>391</t>
  </si>
  <si>
    <t>296</t>
  </si>
  <si>
    <t>11</t>
  </si>
  <si>
    <t>0.8%</t>
  </si>
  <si>
    <t>1.6%</t>
  </si>
  <si>
    <t>129</t>
  </si>
  <si>
    <t>2,621</t>
  </si>
  <si>
    <t>271</t>
  </si>
  <si>
    <t>4.5%</t>
  </si>
  <si>
    <t>727</t>
  </si>
  <si>
    <t>48</t>
  </si>
  <si>
    <t>7.7%</t>
  </si>
  <si>
    <t>219</t>
  </si>
  <si>
    <t>2</t>
  </si>
  <si>
    <t>4,937</t>
  </si>
  <si>
    <t>8.3%</t>
  </si>
  <si>
    <t>895</t>
  </si>
  <si>
    <t>2.4%</t>
  </si>
  <si>
    <t>840</t>
  </si>
  <si>
    <t>297</t>
  </si>
  <si>
    <t>6.2%</t>
  </si>
  <si>
    <t>13</t>
  </si>
  <si>
    <t>15,537</t>
  </si>
  <si>
    <t>26.1%</t>
  </si>
  <si>
    <t>2,658</t>
  </si>
  <si>
    <t>32.3%</t>
  </si>
  <si>
    <t>25.8%</t>
  </si>
  <si>
    <t>3,108</t>
  </si>
  <si>
    <t>25.3%</t>
  </si>
  <si>
    <t>14.8%</t>
  </si>
  <si>
    <t>1,159</t>
  </si>
  <si>
    <t>24.1%</t>
  </si>
  <si>
    <t>44.7%</t>
  </si>
  <si>
    <t>7,946</t>
  </si>
  <si>
    <t>16.6%</t>
  </si>
  <si>
    <t>1,933</t>
  </si>
  <si>
    <t>113</t>
  </si>
  <si>
    <t>18.2%</t>
  </si>
  <si>
    <t>640</t>
  </si>
  <si>
    <t>2,821</t>
  </si>
  <si>
    <t>199</t>
  </si>
  <si>
    <t>724</t>
  </si>
  <si>
    <t>3,924</t>
  </si>
  <si>
    <t>230</t>
  </si>
  <si>
    <t>4.0%</t>
  </si>
  <si>
    <t>887</t>
  </si>
  <si>
    <t>383</t>
  </si>
  <si>
    <t>79</t>
  </si>
  <si>
    <t>13.2%</t>
  </si>
  <si>
    <t>53,689</t>
  </si>
  <si>
    <t>7,111</t>
  </si>
  <si>
    <t>468</t>
  </si>
  <si>
    <t>10,962</t>
  </si>
  <si>
    <t>666</t>
  </si>
  <si>
    <t>4,442</t>
  </si>
  <si>
    <t>1,397</t>
  </si>
  <si>
    <t>29,702</t>
  </si>
  <si>
    <t>2,468</t>
  </si>
  <si>
    <t>257</t>
  </si>
  <si>
    <t>5,010</t>
  </si>
  <si>
    <t>361</t>
  </si>
  <si>
    <t>2,438</t>
  </si>
  <si>
    <t>849</t>
  </si>
  <si>
    <t>76</t>
  </si>
  <si>
    <t>22,916</t>
  </si>
  <si>
    <t>2,105</t>
  </si>
  <si>
    <t>202</t>
  </si>
  <si>
    <t>4,006</t>
  </si>
  <si>
    <t>331</t>
  </si>
  <si>
    <t>1,905</t>
  </si>
  <si>
    <t>671</t>
  </si>
  <si>
    <t>5,995</t>
  </si>
  <si>
    <t>341</t>
  </si>
  <si>
    <t>55</t>
  </si>
  <si>
    <t>928</t>
  </si>
  <si>
    <t>30</t>
  </si>
  <si>
    <t>456</t>
  </si>
  <si>
    <t>170</t>
  </si>
  <si>
    <t>419</t>
  </si>
  <si>
    <t>31</t>
  </si>
  <si>
    <t>3</t>
  </si>
  <si>
    <t>307</t>
  </si>
  <si>
    <t>65</t>
  </si>
  <si>
    <t>23,987</t>
  </si>
  <si>
    <t>4,643</t>
  </si>
  <si>
    <t>5,952</t>
  </si>
  <si>
    <t>2,004</t>
  </si>
  <si>
    <t>548</t>
  </si>
  <si>
    <t>13,959</t>
  </si>
  <si>
    <t>99</t>
  </si>
  <si>
    <t>3,434</t>
  </si>
  <si>
    <t>190</t>
  </si>
  <si>
    <t>1,140</t>
  </si>
  <si>
    <t>335</t>
  </si>
  <si>
    <t>8,805</t>
  </si>
  <si>
    <t>1,903</t>
  </si>
  <si>
    <t>112</t>
  </si>
  <si>
    <t>2,233</t>
  </si>
  <si>
    <t>635</t>
  </si>
  <si>
    <t>188</t>
  </si>
  <si>
    <t>858</t>
  </si>
  <si>
    <t>174</t>
  </si>
  <si>
    <t>281</t>
  </si>
  <si>
    <t>72</t>
  </si>
  <si>
    <t>84</t>
  </si>
  <si>
    <t>+/-736</t>
  </si>
  <si>
    <t>+/-793</t>
  </si>
  <si>
    <t>+/-247</t>
  </si>
  <si>
    <t>+/-421</t>
  </si>
  <si>
    <t>+/-68</t>
  </si>
  <si>
    <t>+/-360</t>
  </si>
  <si>
    <t>+/-400</t>
  </si>
  <si>
    <t>+/-211</t>
  </si>
  <si>
    <t>+/-18</t>
  </si>
  <si>
    <t>+/-634</t>
  </si>
  <si>
    <t>+/-411</t>
  </si>
  <si>
    <t>+/-422</t>
  </si>
  <si>
    <t>+/-82</t>
  </si>
  <si>
    <t>+/-245</t>
  </si>
  <si>
    <t>225</t>
  </si>
  <si>
    <t>42</t>
  </si>
  <si>
    <t>1,884</t>
  </si>
  <si>
    <t>+/-281</t>
  </si>
  <si>
    <t>96</t>
  </si>
  <si>
    <t>292</t>
  </si>
  <si>
    <t>+/-7</t>
  </si>
  <si>
    <t>4,076</t>
  </si>
  <si>
    <t>+/-365</t>
  </si>
  <si>
    <t>+/-24</t>
  </si>
  <si>
    <t>634</t>
  </si>
  <si>
    <t>+/-155</t>
  </si>
  <si>
    <t>459</t>
  </si>
  <si>
    <t>+/-98</t>
  </si>
  <si>
    <t>239</t>
  </si>
  <si>
    <t>+/-100</t>
  </si>
  <si>
    <t>+/-8</t>
  </si>
  <si>
    <t>5,215</t>
  </si>
  <si>
    <t>+/-390</t>
  </si>
  <si>
    <t>425</t>
  </si>
  <si>
    <t>47</t>
  </si>
  <si>
    <t>820</t>
  </si>
  <si>
    <t>+/-214</t>
  </si>
  <si>
    <t>478</t>
  </si>
  <si>
    <t>126</t>
  </si>
  <si>
    <t>+/-5</t>
  </si>
  <si>
    <t>3,756</t>
  </si>
  <si>
    <t>256</t>
  </si>
  <si>
    <t>628</t>
  </si>
  <si>
    <t>+/-198</t>
  </si>
  <si>
    <t>122</t>
  </si>
  <si>
    <t>10</t>
  </si>
  <si>
    <t>+/-10</t>
  </si>
  <si>
    <t>4,055</t>
  </si>
  <si>
    <t>+/-361</t>
  </si>
  <si>
    <t>386</t>
  </si>
  <si>
    <t>690</t>
  </si>
  <si>
    <t>82</t>
  </si>
  <si>
    <t>+/-13</t>
  </si>
  <si>
    <t>6,117</t>
  </si>
  <si>
    <t>+/-293</t>
  </si>
  <si>
    <t>622</t>
  </si>
  <si>
    <t>73</t>
  </si>
  <si>
    <t>945</t>
  </si>
  <si>
    <t>+/-181</t>
  </si>
  <si>
    <t>427</t>
  </si>
  <si>
    <t>116</t>
  </si>
  <si>
    <t>+/-15</t>
  </si>
  <si>
    <t>2,986</t>
  </si>
  <si>
    <t>+/-218</t>
  </si>
  <si>
    <t>332</t>
  </si>
  <si>
    <t>574</t>
  </si>
  <si>
    <t>1,388</t>
  </si>
  <si>
    <t>139</t>
  </si>
  <si>
    <t>+/-72</t>
  </si>
  <si>
    <t>+/-6</t>
  </si>
  <si>
    <t>+/-26</t>
  </si>
  <si>
    <t>+/-3</t>
  </si>
  <si>
    <t>3,759</t>
  </si>
  <si>
    <t>+/-376</t>
  </si>
  <si>
    <t>1,779</t>
  </si>
  <si>
    <t>+/-250</t>
  </si>
  <si>
    <t>+/-33</t>
  </si>
  <si>
    <t>758</t>
  </si>
  <si>
    <t>+/-96</t>
  </si>
  <si>
    <t>6,275</t>
  </si>
  <si>
    <t>+/-435</t>
  </si>
  <si>
    <t>1,134</t>
  </si>
  <si>
    <t>1,520</t>
  </si>
  <si>
    <t>+/-284</t>
  </si>
  <si>
    <t>49</t>
  </si>
  <si>
    <t>289</t>
  </si>
  <si>
    <t>179</t>
  </si>
  <si>
    <t>4,109</t>
  </si>
  <si>
    <t>+/-374</t>
  </si>
  <si>
    <t>922</t>
  </si>
  <si>
    <t>69</t>
  </si>
  <si>
    <t>508</t>
  </si>
  <si>
    <t>+/-47</t>
  </si>
  <si>
    <t>3,460</t>
  </si>
  <si>
    <t>+/-385</t>
  </si>
  <si>
    <t>442</t>
  </si>
  <si>
    <t>811</t>
  </si>
  <si>
    <t>454</t>
  </si>
  <si>
    <t>+/-121</t>
  </si>
  <si>
    <t>1,946</t>
  </si>
  <si>
    <t>729</t>
  </si>
  <si>
    <t>+/-221</t>
  </si>
  <si>
    <t>145</t>
  </si>
  <si>
    <t>+/-22</t>
  </si>
  <si>
    <t>1,557</t>
  </si>
  <si>
    <t>+/-263</t>
  </si>
  <si>
    <t>1,837</t>
  </si>
  <si>
    <t>272</t>
  </si>
  <si>
    <t>+/-115</t>
  </si>
  <si>
    <t>531</t>
  </si>
  <si>
    <t>181</t>
  </si>
  <si>
    <t>742</t>
  </si>
  <si>
    <t>+/-94</t>
  </si>
  <si>
    <t>90</t>
  </si>
  <si>
    <t>302</t>
  </si>
  <si>
    <t>+/-16</t>
  </si>
  <si>
    <t>+/-50</t>
  </si>
  <si>
    <t>8,202</t>
  </si>
  <si>
    <t>+/-582</t>
  </si>
  <si>
    <t>897</t>
  </si>
  <si>
    <t>+/-215</t>
  </si>
  <si>
    <t>1,574</t>
  </si>
  <si>
    <t>+/-252</t>
  </si>
  <si>
    <t>138</t>
  </si>
  <si>
    <t>402</t>
  </si>
  <si>
    <t>12,249</t>
  </si>
  <si>
    <t>+/-524</t>
  </si>
  <si>
    <t>1,026</t>
  </si>
  <si>
    <t>128</t>
  </si>
  <si>
    <t>1,964</t>
  </si>
  <si>
    <t>+/-272</t>
  </si>
  <si>
    <t>149</t>
  </si>
  <si>
    <t>1,238</t>
  </si>
  <si>
    <t>4,049</t>
  </si>
  <si>
    <t>+/-396</t>
  </si>
  <si>
    <t>278</t>
  </si>
  <si>
    <t>745</t>
  </si>
  <si>
    <t>+/-189</t>
  </si>
  <si>
    <t>339</t>
  </si>
  <si>
    <t>177</t>
  </si>
  <si>
    <t>3,283</t>
  </si>
  <si>
    <t>182</t>
  </si>
  <si>
    <t>497</t>
  </si>
  <si>
    <t>311</t>
  </si>
  <si>
    <t>1,281</t>
  </si>
  <si>
    <t>137</t>
  </si>
  <si>
    <t>54</t>
  </si>
  <si>
    <t>8,683</t>
  </si>
  <si>
    <t>+/-545</t>
  </si>
  <si>
    <t>1,723</t>
  </si>
  <si>
    <t>+/-299</t>
  </si>
  <si>
    <t>2,400</t>
  </si>
  <si>
    <t>127</t>
  </si>
  <si>
    <t>750</t>
  </si>
  <si>
    <t>+/-170</t>
  </si>
  <si>
    <t>+/-123</t>
  </si>
  <si>
    <t>7,248</t>
  </si>
  <si>
    <t>+/-558</t>
  </si>
  <si>
    <t>1,589</t>
  </si>
  <si>
    <t>1,759</t>
  </si>
  <si>
    <t>+/-278</t>
  </si>
  <si>
    <t>87</t>
  </si>
  <si>
    <t>3,982</t>
  </si>
  <si>
    <t>+/-490</t>
  </si>
  <si>
    <t>744</t>
  </si>
  <si>
    <t>+/-224</t>
  </si>
  <si>
    <t>2,173</t>
  </si>
  <si>
    <t>+/-341</t>
  </si>
  <si>
    <t>338</t>
  </si>
  <si>
    <t>+/-27</t>
  </si>
  <si>
    <t>+/-2</t>
  </si>
  <si>
    <t>1,288</t>
  </si>
  <si>
    <t>310</t>
  </si>
  <si>
    <t>88</t>
  </si>
  <si>
    <t>+/-21</t>
  </si>
  <si>
    <t>30,516</t>
  </si>
  <si>
    <t>+/-792</t>
  </si>
  <si>
    <t>2,579</t>
  </si>
  <si>
    <t>+/-262</t>
  </si>
  <si>
    <t>280</t>
  </si>
  <si>
    <t>5,729</t>
  </si>
  <si>
    <t>+/-353</t>
  </si>
  <si>
    <t>376</t>
  </si>
  <si>
    <t>2,770</t>
  </si>
  <si>
    <t>3,421</t>
  </si>
  <si>
    <t>+/-369</t>
  </si>
  <si>
    <t>482</t>
  </si>
  <si>
    <t>774</t>
  </si>
  <si>
    <t>7</t>
  </si>
  <si>
    <t>222</t>
  </si>
  <si>
    <t>1,233</t>
  </si>
  <si>
    <t>94</t>
  </si>
  <si>
    <t>461</t>
  </si>
  <si>
    <t>475</t>
  </si>
  <si>
    <t>+/-134</t>
  </si>
  <si>
    <t>227</t>
  </si>
  <si>
    <t>+/-87</t>
  </si>
  <si>
    <t>2,188</t>
  </si>
  <si>
    <t>388</t>
  </si>
  <si>
    <t>+/-135</t>
  </si>
  <si>
    <t>464</t>
  </si>
  <si>
    <t>132</t>
  </si>
  <si>
    <t>499</t>
  </si>
  <si>
    <t>+/-147</t>
  </si>
  <si>
    <t>16</t>
  </si>
  <si>
    <t>321</t>
  </si>
  <si>
    <t>+/-122</t>
  </si>
  <si>
    <t>68</t>
  </si>
  <si>
    <t>1,689</t>
  </si>
  <si>
    <t>+/-287</t>
  </si>
  <si>
    <t>306</t>
  </si>
  <si>
    <t>379</t>
  </si>
  <si>
    <t>273</t>
  </si>
  <si>
    <t>+/-89</t>
  </si>
  <si>
    <t>1,160</t>
  </si>
  <si>
    <t>+/-118</t>
  </si>
  <si>
    <t>243</t>
  </si>
  <si>
    <t>27,095</t>
  </si>
  <si>
    <t>+/-755</t>
  </si>
  <si>
    <t>2,097</t>
  </si>
  <si>
    <t>+/-246</t>
  </si>
  <si>
    <t>260</t>
  </si>
  <si>
    <t>4,955</t>
  </si>
  <si>
    <t>+/-370</t>
  </si>
  <si>
    <t>369</t>
  </si>
  <si>
    <t>2,548</t>
  </si>
  <si>
    <t>693</t>
  </si>
  <si>
    <t>19,974</t>
  </si>
  <si>
    <t>+/-709</t>
  </si>
  <si>
    <t>1,552</t>
  </si>
  <si>
    <t>194</t>
  </si>
  <si>
    <t>3,418</t>
  </si>
  <si>
    <t>+/-354</t>
  </si>
  <si>
    <t>1,976</t>
  </si>
  <si>
    <t>525</t>
  </si>
  <si>
    <t>12,648</t>
  </si>
  <si>
    <t>+/-521</t>
  </si>
  <si>
    <t>1,067</t>
  </si>
  <si>
    <t>2,221</t>
  </si>
  <si>
    <t>191</t>
  </si>
  <si>
    <t>1,025</t>
  </si>
  <si>
    <t>283</t>
  </si>
  <si>
    <t>6,021</t>
  </si>
  <si>
    <t>+/-423</t>
  </si>
  <si>
    <t>435</t>
  </si>
  <si>
    <t>1,003</t>
  </si>
  <si>
    <t>+/-195</t>
  </si>
  <si>
    <t>784</t>
  </si>
  <si>
    <t>1,218</t>
  </si>
  <si>
    <t>+/-85</t>
  </si>
  <si>
    <t>+/-64</t>
  </si>
  <si>
    <t>7,121</t>
  </si>
  <si>
    <t>+/-578</t>
  </si>
  <si>
    <t>66</t>
  </si>
  <si>
    <t>1,537</t>
  </si>
  <si>
    <t>+/-303</t>
  </si>
  <si>
    <t>572</t>
  </si>
  <si>
    <t>+/-78</t>
  </si>
  <si>
    <t>+/-4</t>
  </si>
  <si>
    <t>2,666</t>
  </si>
  <si>
    <t>+/-382</t>
  </si>
  <si>
    <t>584</t>
  </si>
  <si>
    <t>196</t>
  </si>
  <si>
    <t>1,030</t>
  </si>
  <si>
    <t>123</t>
  </si>
  <si>
    <t>207</t>
  </si>
  <si>
    <t>124</t>
  </si>
  <si>
    <t>1,572</t>
  </si>
  <si>
    <t>355</t>
  </si>
  <si>
    <t>+/-166</t>
  </si>
  <si>
    <t>38</t>
  </si>
  <si>
    <t>4,455</t>
  </si>
  <si>
    <t>+/-440</t>
  </si>
  <si>
    <t>953</t>
  </si>
  <si>
    <t>1,983</t>
  </si>
  <si>
    <t>+/-308</t>
  </si>
  <si>
    <t>102</t>
  </si>
  <si>
    <t>167</t>
  </si>
  <si>
    <t>+/-67</t>
  </si>
  <si>
    <t>2,076</t>
  </si>
  <si>
    <t>+/-327</t>
  </si>
  <si>
    <t>411</t>
  </si>
  <si>
    <t>365</t>
  </si>
  <si>
    <t>59</t>
  </si>
  <si>
    <t>62,386</t>
  </si>
  <si>
    <t>8,697</t>
  </si>
  <si>
    <t>7,886</t>
  </si>
  <si>
    <t>775</t>
  </si>
  <si>
    <t>554</t>
  </si>
  <si>
    <t>12,286</t>
  </si>
  <si>
    <t>1,324</t>
  </si>
  <si>
    <t>808</t>
  </si>
  <si>
    <t>4,933</t>
  </si>
  <si>
    <t>491</t>
  </si>
  <si>
    <t>1,610</t>
  </si>
  <si>
    <t>204</t>
  </si>
  <si>
    <t>89</t>
  </si>
  <si>
    <t>770</t>
  </si>
  <si>
    <t>470</t>
  </si>
  <si>
    <t>134</t>
  </si>
  <si>
    <t>597</t>
  </si>
  <si>
    <t>3,098</t>
  </si>
  <si>
    <t>3,397</t>
  </si>
  <si>
    <t>324</t>
  </si>
  <si>
    <t>898</t>
  </si>
  <si>
    <t>Arcata city, California</t>
  </si>
  <si>
    <t>Blue Lake city, California</t>
  </si>
  <si>
    <t>Eureka city, California</t>
  </si>
  <si>
    <t>Ferndale city, California</t>
  </si>
  <si>
    <t>Fortuna city, California</t>
  </si>
  <si>
    <t>Rio Dell city, California</t>
  </si>
  <si>
    <t>Trinidad city, California</t>
  </si>
  <si>
    <t>+/-734</t>
  </si>
  <si>
    <t>+/-269</t>
  </si>
  <si>
    <t>+/-386</t>
  </si>
  <si>
    <t>+/-448</t>
  </si>
  <si>
    <t>+/-133</t>
  </si>
  <si>
    <t>+/-659</t>
  </si>
  <si>
    <t>+/-380</t>
  </si>
  <si>
    <t>+/-585</t>
  </si>
  <si>
    <t>+/-286</t>
  </si>
  <si>
    <t>+/-273</t>
  </si>
  <si>
    <t>+/-140</t>
  </si>
  <si>
    <t>+/-199</t>
  </si>
  <si>
    <t>87,257</t>
  </si>
  <si>
    <t>61,481</t>
  </si>
  <si>
    <t>55,757</t>
  </si>
  <si>
    <t>4,028</t>
  </si>
  <si>
    <t>51,729</t>
  </si>
  <si>
    <t>5,724</t>
  </si>
  <si>
    <t>4,802</t>
  </si>
  <si>
    <t>25,776</t>
  </si>
  <si>
    <t>8,282</t>
  </si>
  <si>
    <t>17,494</t>
  </si>
  <si>
    <t>13,834</t>
  </si>
  <si>
    <t>9,437</t>
  </si>
  <si>
    <t>7,849</t>
  </si>
  <si>
    <t>498</t>
  </si>
  <si>
    <t>7,351</t>
  </si>
  <si>
    <t>1,588</t>
  </si>
  <si>
    <t>232</t>
  </si>
  <si>
    <t>1,356</t>
  </si>
  <si>
    <t>4,397</t>
  </si>
  <si>
    <t>741</t>
  </si>
  <si>
    <t>3,656</t>
  </si>
  <si>
    <t>472</t>
  </si>
  <si>
    <t>238</t>
  </si>
  <si>
    <t>166</t>
  </si>
  <si>
    <t>17,362</t>
  </si>
  <si>
    <t>12,478</t>
  </si>
  <si>
    <t>11,424</t>
  </si>
  <si>
    <t>10,726</t>
  </si>
  <si>
    <t>1,054</t>
  </si>
  <si>
    <t>195</t>
  </si>
  <si>
    <t>4,884</t>
  </si>
  <si>
    <t>2,041</t>
  </si>
  <si>
    <t>2,843</t>
  </si>
  <si>
    <t>762</t>
  </si>
  <si>
    <t>539</t>
  </si>
  <si>
    <t>7,043</t>
  </si>
  <si>
    <t>5,042</t>
  </si>
  <si>
    <t>4,586</t>
  </si>
  <si>
    <t>4,217</t>
  </si>
  <si>
    <t>390</t>
  </si>
  <si>
    <t>2,001</t>
  </si>
  <si>
    <t>707</t>
  </si>
  <si>
    <t>1,294</t>
  </si>
  <si>
    <t>2,139</t>
  </si>
  <si>
    <t>1,359</t>
  </si>
  <si>
    <t>1,267</t>
  </si>
  <si>
    <t>1,150</t>
  </si>
  <si>
    <t>780</t>
  </si>
  <si>
    <t>346</t>
  </si>
  <si>
    <t>434</t>
  </si>
  <si>
    <t>134,149</t>
  </si>
  <si>
    <t>+/-193</t>
  </si>
  <si>
    <t>22,657</t>
  </si>
  <si>
    <t>+/-991</t>
  </si>
  <si>
    <t>16.9%</t>
  </si>
  <si>
    <t>17,735</t>
  </si>
  <si>
    <t>2,252</t>
  </si>
  <si>
    <t>12.7%</t>
  </si>
  <si>
    <t>1,147</t>
  </si>
  <si>
    <t>+/-225</t>
  </si>
  <si>
    <t>206</t>
  </si>
  <si>
    <t>18.0%</t>
  </si>
  <si>
    <t>26,555</t>
  </si>
  <si>
    <t>5,181</t>
  </si>
  <si>
    <t>+/-496</t>
  </si>
  <si>
    <t>19.5%</t>
  </si>
  <si>
    <t>1,419</t>
  </si>
  <si>
    <t>353</t>
  </si>
  <si>
    <t>11,823</t>
  </si>
  <si>
    <t>2,223</t>
  </si>
  <si>
    <t>+/-260</t>
  </si>
  <si>
    <t>18.8%</t>
  </si>
  <si>
    <t>3,372</t>
  </si>
  <si>
    <t>17.2%</t>
  </si>
  <si>
    <t>+/-9.0</t>
  </si>
  <si>
    <t>66,639</t>
  </si>
  <si>
    <t>+/-243</t>
  </si>
  <si>
    <t>11,300</t>
  </si>
  <si>
    <t>17.0%</t>
  </si>
  <si>
    <t>8,447</t>
  </si>
  <si>
    <t>+/-392</t>
  </si>
  <si>
    <t>982</t>
  </si>
  <si>
    <t>+/-169</t>
  </si>
  <si>
    <t>11.6%</t>
  </si>
  <si>
    <t>626</t>
  </si>
  <si>
    <t>95</t>
  </si>
  <si>
    <t>15.2%</t>
  </si>
  <si>
    <t>13,407</t>
  </si>
  <si>
    <t>+/-454</t>
  </si>
  <si>
    <t>2,717</t>
  </si>
  <si>
    <t>+/-406</t>
  </si>
  <si>
    <t>+/-2.9</t>
  </si>
  <si>
    <t>715</t>
  </si>
  <si>
    <t>187</t>
  </si>
  <si>
    <t>26.2%</t>
  </si>
  <si>
    <t>+/-8.5</t>
  </si>
  <si>
    <t>5,704</t>
  </si>
  <si>
    <t>+/-304</t>
  </si>
  <si>
    <t>973</t>
  </si>
  <si>
    <t>17.1%</t>
  </si>
  <si>
    <t>1,671</t>
  </si>
  <si>
    <t>+/-6.7</t>
  </si>
  <si>
    <t>+/-15.1</t>
  </si>
  <si>
    <t>67,510</t>
  </si>
  <si>
    <t>11,357</t>
  </si>
  <si>
    <t>+/-699</t>
  </si>
  <si>
    <t>9,288</t>
  </si>
  <si>
    <t>+/-389</t>
  </si>
  <si>
    <t>1,270</t>
  </si>
  <si>
    <t>+/-276</t>
  </si>
  <si>
    <t>13.7%</t>
  </si>
  <si>
    <t>521</t>
  </si>
  <si>
    <t>21.3%</t>
  </si>
  <si>
    <t>+/-9.4</t>
  </si>
  <si>
    <t>13,148</t>
  </si>
  <si>
    <t>+/-486</t>
  </si>
  <si>
    <t>2,464</t>
  </si>
  <si>
    <t>+/-326</t>
  </si>
  <si>
    <t>18.7%</t>
  </si>
  <si>
    <t>704</t>
  </si>
  <si>
    <t>+/-63</t>
  </si>
  <si>
    <t>23.6%</t>
  </si>
  <si>
    <t>+/-8.3</t>
  </si>
  <si>
    <t>6,119</t>
  </si>
  <si>
    <t>+/-315</t>
  </si>
  <si>
    <t>1,250</t>
  </si>
  <si>
    <t>+/-209</t>
  </si>
  <si>
    <t>20.4%</t>
  </si>
  <si>
    <t>+/-3.2</t>
  </si>
  <si>
    <t>1,701</t>
  </si>
  <si>
    <t>347</t>
  </si>
  <si>
    <t>+/-6.0</t>
  </si>
  <si>
    <t>14.1%</t>
  </si>
  <si>
    <t>+/-11.5</t>
  </si>
  <si>
    <t>109,151</t>
  </si>
  <si>
    <t>+/-702</t>
  </si>
  <si>
    <t>18,569</t>
  </si>
  <si>
    <t>+/-894</t>
  </si>
  <si>
    <t>14,213</t>
  </si>
  <si>
    <t>+/-547</t>
  </si>
  <si>
    <t>1,816</t>
  </si>
  <si>
    <t>986</t>
  </si>
  <si>
    <t>169</t>
  </si>
  <si>
    <t>20,780</t>
  </si>
  <si>
    <t>+/-626</t>
  </si>
  <si>
    <t>4,169</t>
  </si>
  <si>
    <t>+/-426</t>
  </si>
  <si>
    <t>20.1%</t>
  </si>
  <si>
    <t>349</t>
  </si>
  <si>
    <t>25.7%</t>
  </si>
  <si>
    <t>+/-6.8</t>
  </si>
  <si>
    <t>9,810</t>
  </si>
  <si>
    <t>+/-415</t>
  </si>
  <si>
    <t>1,887</t>
  </si>
  <si>
    <t>3,023</t>
  </si>
  <si>
    <t>659</t>
  </si>
  <si>
    <t>21.8%</t>
  </si>
  <si>
    <t>185</t>
  </si>
  <si>
    <t>18.9%</t>
  </si>
  <si>
    <t>+/-10.2</t>
  </si>
  <si>
    <t>1,522</t>
  </si>
  <si>
    <t>+/-227</t>
  </si>
  <si>
    <t>277</t>
  </si>
  <si>
    <t>+/-7.0</t>
  </si>
  <si>
    <t>458</t>
  </si>
  <si>
    <t>+/-152</t>
  </si>
  <si>
    <t>480</t>
  </si>
  <si>
    <t>26.9%</t>
  </si>
  <si>
    <t>+/-15.2</t>
  </si>
  <si>
    <t>+/-69.9</t>
  </si>
  <si>
    <t>63.2%</t>
  </si>
  <si>
    <t>+/-60.2</t>
  </si>
  <si>
    <t>100.0%</t>
  </si>
  <si>
    <t>+/-93.8</t>
  </si>
  <si>
    <t>6,720</t>
  </si>
  <si>
    <t>1,412</t>
  </si>
  <si>
    <t>21.0%</t>
  </si>
  <si>
    <t>+/-203</t>
  </si>
  <si>
    <t>7.8%</t>
  </si>
  <si>
    <t>+/-7.9</t>
  </si>
  <si>
    <t>12.4%</t>
  </si>
  <si>
    <t>+/-20.3</t>
  </si>
  <si>
    <t>712</t>
  </si>
  <si>
    <t>+/-317</t>
  </si>
  <si>
    <t>200</t>
  </si>
  <si>
    <t>28.1%</t>
  </si>
  <si>
    <t>+/-12.3</t>
  </si>
  <si>
    <t>+/-9.1</t>
  </si>
  <si>
    <t>147</t>
  </si>
  <si>
    <t>+/-13.2</t>
  </si>
  <si>
    <t>3,733</t>
  </si>
  <si>
    <t>392</t>
  </si>
  <si>
    <t>+/-4.1</t>
  </si>
  <si>
    <t>382</t>
  </si>
  <si>
    <t>+/-23.3</t>
  </si>
  <si>
    <t>72.7%</t>
  </si>
  <si>
    <t>+/-49.9</t>
  </si>
  <si>
    <t>1,598</t>
  </si>
  <si>
    <t>+/-436</t>
  </si>
  <si>
    <t>10.3%</t>
  </si>
  <si>
    <t>+/-5.8</t>
  </si>
  <si>
    <t>158</t>
  </si>
  <si>
    <t>+/-45.2</t>
  </si>
  <si>
    <t>+/-48.1</t>
  </si>
  <si>
    <t>+/-57.1</t>
  </si>
  <si>
    <t>4,673</t>
  </si>
  <si>
    <t>+/-635</t>
  </si>
  <si>
    <t>+/-125</t>
  </si>
  <si>
    <t>9.3%</t>
  </si>
  <si>
    <t>+/-2.7</t>
  </si>
  <si>
    <t>1,065</t>
  </si>
  <si>
    <t>+/-340</t>
  </si>
  <si>
    <t>81</t>
  </si>
  <si>
    <t>7.6%</t>
  </si>
  <si>
    <t>1,086</t>
  </si>
  <si>
    <t>+/-342</t>
  </si>
  <si>
    <t>883</t>
  </si>
  <si>
    <t>12.5%</t>
  </si>
  <si>
    <t>+/-39.6</t>
  </si>
  <si>
    <t>+/-32.9</t>
  </si>
  <si>
    <t>8,019</t>
  </si>
  <si>
    <t>+/-670</t>
  </si>
  <si>
    <t>1,573</t>
  </si>
  <si>
    <t>19.6%</t>
  </si>
  <si>
    <t>+/-277</t>
  </si>
  <si>
    <t>16.2%</t>
  </si>
  <si>
    <t>+/-7.6</t>
  </si>
  <si>
    <t>61</t>
  </si>
  <si>
    <t>29.5%</t>
  </si>
  <si>
    <t>+/-36.2</t>
  </si>
  <si>
    <t>1,899</t>
  </si>
  <si>
    <t>+/-491</t>
  </si>
  <si>
    <t>22.9%</t>
  </si>
  <si>
    <t>50.0%</t>
  </si>
  <si>
    <t>+/-50.0</t>
  </si>
  <si>
    <t>568</t>
  </si>
  <si>
    <t>+/-223</t>
  </si>
  <si>
    <t>+/-28.7</t>
  </si>
  <si>
    <t>+/-82.3</t>
  </si>
  <si>
    <t>101,354</t>
  </si>
  <si>
    <t>+/-244</t>
  </si>
  <si>
    <t>17,881</t>
  </si>
  <si>
    <t>+/-886</t>
  </si>
  <si>
    <t>12,707</t>
  </si>
  <si>
    <t>+/-467</t>
  </si>
  <si>
    <t>1,765</t>
  </si>
  <si>
    <t>+/-288</t>
  </si>
  <si>
    <t>13.9%</t>
  </si>
  <si>
    <t>965</t>
  </si>
  <si>
    <t>17.5%</t>
  </si>
  <si>
    <t>19,629</t>
  </si>
  <si>
    <t>+/-617</t>
  </si>
  <si>
    <t>4,050</t>
  </si>
  <si>
    <t>+/-427</t>
  </si>
  <si>
    <t>20.6%</t>
  </si>
  <si>
    <t>1,332</t>
  </si>
  <si>
    <t>333</t>
  </si>
  <si>
    <t>25.0%</t>
  </si>
  <si>
    <t>8,710</t>
  </si>
  <si>
    <t>1,777</t>
  </si>
  <si>
    <t>+/-254</t>
  </si>
  <si>
    <t>2,876</t>
  </si>
  <si>
    <t>616</t>
  </si>
  <si>
    <t>21.4%</t>
  </si>
  <si>
    <t>183</t>
  </si>
  <si>
    <t>14,375</t>
  </si>
  <si>
    <t>1,597</t>
  </si>
  <si>
    <t>11.1%</t>
  </si>
  <si>
    <t>2,988</t>
  </si>
  <si>
    <t>203</t>
  </si>
  <si>
    <t>8.7%</t>
  </si>
  <si>
    <t>+/-16.2</t>
  </si>
  <si>
    <t>2,703</t>
  </si>
  <si>
    <t>+/-416</t>
  </si>
  <si>
    <t>381</t>
  </si>
  <si>
    <t>22.2%</t>
  </si>
  <si>
    <t>+/-30.9</t>
  </si>
  <si>
    <t>2,250</t>
  </si>
  <si>
    <t>231</t>
  </si>
  <si>
    <t>18.6%</t>
  </si>
  <si>
    <t>+/-19.4</t>
  </si>
  <si>
    <t>37.5%</t>
  </si>
  <si>
    <t>+/-39.1</t>
  </si>
  <si>
    <t>7,364</t>
  </si>
  <si>
    <t>460</t>
  </si>
  <si>
    <t>+/-36.7</t>
  </si>
  <si>
    <t>1,543</t>
  </si>
  <si>
    <t>+/-44.7</t>
  </si>
  <si>
    <t>668</t>
  </si>
  <si>
    <t>223</t>
  </si>
  <si>
    <t>+/-13.5</t>
  </si>
  <si>
    <t>18,978</t>
  </si>
  <si>
    <t>1,319</t>
  </si>
  <si>
    <t>1,535</t>
  </si>
  <si>
    <t>106</t>
  </si>
  <si>
    <t>+/-25.9</t>
  </si>
  <si>
    <t>3,575</t>
  </si>
  <si>
    <t>+/-168</t>
  </si>
  <si>
    <t>11.7%</t>
  </si>
  <si>
    <t>+/-8.2</t>
  </si>
  <si>
    <t>2,149</t>
  </si>
  <si>
    <t>+/-220</t>
  </si>
  <si>
    <t>+/-89.4</t>
  </si>
  <si>
    <t>35,930</t>
  </si>
  <si>
    <t>3,642</t>
  </si>
  <si>
    <t>10.1%</t>
  </si>
  <si>
    <t>9,477</t>
  </si>
  <si>
    <t>842</t>
  </si>
  <si>
    <t>7.3%</t>
  </si>
  <si>
    <t>+/-6.9</t>
  </si>
  <si>
    <t>7,317</t>
  </si>
  <si>
    <t>+/-584</t>
  </si>
  <si>
    <t>828</t>
  </si>
  <si>
    <t>253</t>
  </si>
  <si>
    <t>624</t>
  </si>
  <si>
    <t>+/-8.8</t>
  </si>
  <si>
    <t>+/-52.4</t>
  </si>
  <si>
    <t>51,327</t>
  </si>
  <si>
    <t>9,590</t>
  </si>
  <si>
    <t>+/-606</t>
  </si>
  <si>
    <t>4,357</t>
  </si>
  <si>
    <t>+/-379</t>
  </si>
  <si>
    <t>629</t>
  </si>
  <si>
    <t>414</t>
  </si>
  <si>
    <t>100</t>
  </si>
  <si>
    <t>24.2%</t>
  </si>
  <si>
    <t>+/-11.6</t>
  </si>
  <si>
    <t>10,045</t>
  </si>
  <si>
    <t>2,106</t>
  </si>
  <si>
    <t>+/-3.1</t>
  </si>
  <si>
    <t>509</t>
  </si>
  <si>
    <t>22.8%</t>
  </si>
  <si>
    <t>+/-9.2</t>
  </si>
  <si>
    <t>4,791</t>
  </si>
  <si>
    <t>+/-271</t>
  </si>
  <si>
    <t>920</t>
  </si>
  <si>
    <t>+/-136</t>
  </si>
  <si>
    <t>27.8%</t>
  </si>
  <si>
    <t>20.9%</t>
  </si>
  <si>
    <t>12,527</t>
  </si>
  <si>
    <t>3,766</t>
  </si>
  <si>
    <t>30.1%</t>
  </si>
  <si>
    <t>1,220</t>
  </si>
  <si>
    <t>329</t>
  </si>
  <si>
    <t>27.0%</t>
  </si>
  <si>
    <t>+/-11.0</t>
  </si>
  <si>
    <t>25.5%</t>
  </si>
  <si>
    <t>+/-14.7</t>
  </si>
  <si>
    <t>2,324</t>
  </si>
  <si>
    <t>834</t>
  </si>
  <si>
    <t>+/-173</t>
  </si>
  <si>
    <t>35.9%</t>
  </si>
  <si>
    <t>35.4%</t>
  </si>
  <si>
    <t>983</t>
  </si>
  <si>
    <t>37.7%</t>
  </si>
  <si>
    <t>348</t>
  </si>
  <si>
    <t>+/-116</t>
  </si>
  <si>
    <t>125</t>
  </si>
  <si>
    <t>+/-11.8</t>
  </si>
  <si>
    <t>12.2%</t>
  </si>
  <si>
    <t>+/-13.7</t>
  </si>
  <si>
    <t>8,023</t>
  </si>
  <si>
    <t>4,216</t>
  </si>
  <si>
    <t>52.5%</t>
  </si>
  <si>
    <t>+/-190</t>
  </si>
  <si>
    <t>50.9%</t>
  </si>
  <si>
    <t>+/-12.1</t>
  </si>
  <si>
    <t>52</t>
  </si>
  <si>
    <t>82.7%</t>
  </si>
  <si>
    <t>+/-18.6</t>
  </si>
  <si>
    <t>1,751</t>
  </si>
  <si>
    <t>967</t>
  </si>
  <si>
    <t>55.2%</t>
  </si>
  <si>
    <t>64.1%</t>
  </si>
  <si>
    <t>+/-14.6</t>
  </si>
  <si>
    <t>980</t>
  </si>
  <si>
    <t>+/-183</t>
  </si>
  <si>
    <t>580</t>
  </si>
  <si>
    <t>59.2%</t>
  </si>
  <si>
    <t>35.6%</t>
  </si>
  <si>
    <t>+/-23.5</t>
  </si>
  <si>
    <t>46.2%</t>
  </si>
  <si>
    <t>+/-29.7</t>
  </si>
  <si>
    <t>6,582</t>
  </si>
  <si>
    <t>+/-468</t>
  </si>
  <si>
    <t>4.9%</t>
  </si>
  <si>
    <t>+/-0.3</t>
  </si>
  <si>
    <t>513</t>
  </si>
  <si>
    <t>1,476</t>
  </si>
  <si>
    <t>9.4%</t>
  </si>
  <si>
    <t>642</t>
  </si>
  <si>
    <t>5.4%</t>
  </si>
  <si>
    <t>26,342</t>
  </si>
  <si>
    <t>1,995</t>
  </si>
  <si>
    <t>171</t>
  </si>
  <si>
    <t>+/-17.2</t>
  </si>
  <si>
    <t>5,118</t>
  </si>
  <si>
    <t>+/-476</t>
  </si>
  <si>
    <t>267</t>
  </si>
  <si>
    <t>+/-11.4</t>
  </si>
  <si>
    <t>2,817</t>
  </si>
  <si>
    <t>725</t>
  </si>
  <si>
    <t>+/-74.1</t>
  </si>
  <si>
    <t>159</t>
  </si>
  <si>
    <t>0.4%</t>
  </si>
  <si>
    <t>+/-0.6</t>
  </si>
  <si>
    <t>+/-6.3</t>
  </si>
  <si>
    <t>2,593</t>
  </si>
  <si>
    <t>+/-350</t>
  </si>
  <si>
    <t>3.0%</t>
  </si>
  <si>
    <t>+/-357</t>
  </si>
  <si>
    <t>+/-462</t>
  </si>
  <si>
    <t>529</t>
  </si>
  <si>
    <t>+/-237</t>
  </si>
  <si>
    <t>493</t>
  </si>
  <si>
    <t>0.6%</t>
  </si>
  <si>
    <t>+/-12.0</t>
  </si>
  <si>
    <t>2,100</t>
  </si>
  <si>
    <t>+/-307</t>
  </si>
  <si>
    <t>+/-1.6</t>
  </si>
  <si>
    <t>3.1%</t>
  </si>
  <si>
    <t>+/-4.2</t>
  </si>
  <si>
    <t>20,550</t>
  </si>
  <si>
    <t>+/-108</t>
  </si>
  <si>
    <t>3,706</t>
  </si>
  <si>
    <t>1,906</t>
  </si>
  <si>
    <t>+/-268</t>
  </si>
  <si>
    <t>193</t>
  </si>
  <si>
    <t>+/-9.5</t>
  </si>
  <si>
    <t>4,075</t>
  </si>
  <si>
    <t>+/-352</t>
  </si>
  <si>
    <t>872</t>
  </si>
  <si>
    <t>30.3%</t>
  </si>
  <si>
    <t>1,963</t>
  </si>
  <si>
    <t>439</t>
  </si>
  <si>
    <t>22.4%</t>
  </si>
  <si>
    <t>14.6%</t>
  </si>
  <si>
    <t>+/-8.6</t>
  </si>
  <si>
    <t>1,623</t>
  </si>
  <si>
    <t>326</t>
  </si>
  <si>
    <t>14.0%</t>
  </si>
  <si>
    <t>+/-10.9</t>
  </si>
  <si>
    <t>+/-42.4</t>
  </si>
  <si>
    <t>2,083</t>
  </si>
  <si>
    <t>26.0%</t>
  </si>
  <si>
    <t>175</t>
  </si>
  <si>
    <t>53.8%</t>
  </si>
  <si>
    <t>+/-23.6</t>
  </si>
  <si>
    <t>546</t>
  </si>
  <si>
    <t>31.2%</t>
  </si>
  <si>
    <t>38.5%</t>
  </si>
  <si>
    <t>+/-14.0</t>
  </si>
  <si>
    <t>28.2%</t>
  </si>
  <si>
    <t>+/-15.0</t>
  </si>
  <si>
    <t>42.3%</t>
  </si>
  <si>
    <t>+/-27.8</t>
  </si>
  <si>
    <t>3,470</t>
  </si>
  <si>
    <t>2.2%</t>
  </si>
  <si>
    <t>853</t>
  </si>
  <si>
    <t>5.1%</t>
  </si>
  <si>
    <t>490</t>
  </si>
  <si>
    <t>0.5%</t>
  </si>
  <si>
    <t>274</t>
  </si>
  <si>
    <t>0.7%</t>
  </si>
  <si>
    <t>37</t>
  </si>
  <si>
    <t>1,911</t>
  </si>
  <si>
    <t>317</t>
  </si>
  <si>
    <t>455</t>
  </si>
  <si>
    <t>215</t>
  </si>
  <si>
    <t>+/-23.7</t>
  </si>
  <si>
    <t>612</t>
  </si>
  <si>
    <t>1,299</t>
  </si>
  <si>
    <t>+/-30.5</t>
  </si>
  <si>
    <t>18.5%</t>
  </si>
  <si>
    <t>+/-8.1</t>
  </si>
  <si>
    <t>258</t>
  </si>
  <si>
    <t>3.8%</t>
  </si>
  <si>
    <t>+/-14.4</t>
  </si>
  <si>
    <t>25.6%</t>
  </si>
  <si>
    <t>+/-14.3</t>
  </si>
  <si>
    <t>+/-58.2</t>
  </si>
  <si>
    <t>9,900</t>
  </si>
  <si>
    <t>+/-794</t>
  </si>
  <si>
    <t>1,022</t>
  </si>
  <si>
    <t>2,157</t>
  </si>
  <si>
    <t>+/-393</t>
  </si>
  <si>
    <t>9.1%</t>
  </si>
  <si>
    <t>288</t>
  </si>
  <si>
    <t>1,002</t>
  </si>
  <si>
    <t>216</t>
  </si>
  <si>
    <t>6,794</t>
  </si>
  <si>
    <t>+/-690</t>
  </si>
  <si>
    <t>826</t>
  </si>
  <si>
    <t>1,580</t>
  </si>
  <si>
    <t>+/-348</t>
  </si>
  <si>
    <t>561</t>
  </si>
  <si>
    <t>226</t>
  </si>
  <si>
    <t>2,471</t>
  </si>
  <si>
    <t>+/-424</t>
  </si>
  <si>
    <t>649</t>
  </si>
  <si>
    <t>4,323</t>
  </si>
  <si>
    <t>336</t>
  </si>
  <si>
    <t>+/-11.1</t>
  </si>
  <si>
    <t>931</t>
  </si>
  <si>
    <t>+/-251</t>
  </si>
  <si>
    <t>2,104</t>
  </si>
  <si>
    <t>10.2%</t>
  </si>
  <si>
    <t>+/-15.9</t>
  </si>
  <si>
    <t>919</t>
  </si>
  <si>
    <t>14.2%</t>
  </si>
  <si>
    <t>1,185</t>
  </si>
  <si>
    <t>+/-238</t>
  </si>
  <si>
    <t>51.9%</t>
  </si>
  <si>
    <t>+/-27.5</t>
  </si>
  <si>
    <t>8.2%</t>
  </si>
  <si>
    <t>+/-9.8</t>
  </si>
  <si>
    <t>11.8%</t>
  </si>
  <si>
    <t>+/-13.9</t>
  </si>
  <si>
    <t>11,016</t>
  </si>
  <si>
    <t>+/-663</t>
  </si>
  <si>
    <t>1,007</t>
  </si>
  <si>
    <t>104</t>
  </si>
  <si>
    <t>+/-4.6</t>
  </si>
  <si>
    <t>2,617</t>
  </si>
  <si>
    <t>+/-344</t>
  </si>
  <si>
    <t>5,818</t>
  </si>
  <si>
    <t>+/-510</t>
  </si>
  <si>
    <t>483</t>
  </si>
  <si>
    <t>1,315</t>
  </si>
  <si>
    <t>+/-257</t>
  </si>
  <si>
    <t>511</t>
  </si>
  <si>
    <t>593</t>
  </si>
  <si>
    <t>+/-180</t>
  </si>
  <si>
    <t>5.0%</t>
  </si>
  <si>
    <t>+/-5.2</t>
  </si>
  <si>
    <t>5,225</t>
  </si>
  <si>
    <t>+/-475</t>
  </si>
  <si>
    <t>+/-7.3</t>
  </si>
  <si>
    <t>1,212</t>
  </si>
  <si>
    <t>12.9%</t>
  </si>
  <si>
    <t>19.8%</t>
  </si>
  <si>
    <t>+/-13.1</t>
  </si>
  <si>
    <t>5,044</t>
  </si>
  <si>
    <t>+/-434</t>
  </si>
  <si>
    <t>31.1%</t>
  </si>
  <si>
    <t>1,255</t>
  </si>
  <si>
    <t>30.8%</t>
  </si>
  <si>
    <t>135</t>
  </si>
  <si>
    <t>26.6%</t>
  </si>
  <si>
    <t>16.0%</t>
  </si>
  <si>
    <t>2,290</t>
  </si>
  <si>
    <t>18.3%</t>
  </si>
  <si>
    <t>237</t>
  </si>
  <si>
    <t>19.4%</t>
  </si>
  <si>
    <t>+/-10.5</t>
  </si>
  <si>
    <t>17.7%</t>
  </si>
  <si>
    <t>+/-12.4</t>
  </si>
  <si>
    <t>534</t>
  </si>
  <si>
    <t>23.0%</t>
  </si>
  <si>
    <t>229</t>
  </si>
  <si>
    <t>23.3%</t>
  </si>
  <si>
    <t>27.6%</t>
  </si>
  <si>
    <t>+/-11.2</t>
  </si>
  <si>
    <t>2,754</t>
  </si>
  <si>
    <t>+/-318</t>
  </si>
  <si>
    <t>34.3%</t>
  </si>
  <si>
    <t>37.0%</t>
  </si>
  <si>
    <t>67.3%</t>
  </si>
  <si>
    <t>+/-25.3</t>
  </si>
  <si>
    <t>721</t>
  </si>
  <si>
    <t>41.2%</t>
  </si>
  <si>
    <t>36.4%</t>
  </si>
  <si>
    <t>+/-16.1</t>
  </si>
  <si>
    <t>343</t>
  </si>
  <si>
    <t>35.0%</t>
  </si>
  <si>
    <t>+/-16.8</t>
  </si>
  <si>
    <t>+/-29.2</t>
  </si>
  <si>
    <t>4,536</t>
  </si>
  <si>
    <t>+/-458</t>
  </si>
  <si>
    <t>+/-150</t>
  </si>
  <si>
    <t>805</t>
  </si>
  <si>
    <t>+/-202</t>
  </si>
  <si>
    <t>144</t>
  </si>
  <si>
    <t>2,397</t>
  </si>
  <si>
    <t>+/-409</t>
  </si>
  <si>
    <t>374</t>
  </si>
  <si>
    <t>268</t>
  </si>
  <si>
    <t>588</t>
  </si>
  <si>
    <t>1,809</t>
  </si>
  <si>
    <t>+/-336</t>
  </si>
  <si>
    <t>+/-142</t>
  </si>
  <si>
    <t>1,883</t>
  </si>
  <si>
    <t>404</t>
  </si>
  <si>
    <t>192</t>
  </si>
  <si>
    <t>637</t>
  </si>
  <si>
    <t>+/-10.7</t>
  </si>
  <si>
    <t>1,246</t>
  </si>
  <si>
    <t>208</t>
  </si>
  <si>
    <t>18.1%</t>
  </si>
  <si>
    <t>+/-14.8</t>
  </si>
  <si>
    <t>8,328</t>
  </si>
  <si>
    <t>+/-643</t>
  </si>
  <si>
    <t>749</t>
  </si>
  <si>
    <t>831</t>
  </si>
  <si>
    <t>+/-167</t>
  </si>
  <si>
    <t>+/-525</t>
  </si>
  <si>
    <t>552</t>
  </si>
  <si>
    <t>1,177</t>
  </si>
  <si>
    <t>1,439</t>
  </si>
  <si>
    <t>259</t>
  </si>
  <si>
    <t>358</t>
  </si>
  <si>
    <t>3,786</t>
  </si>
  <si>
    <t>+/-432</t>
  </si>
  <si>
    <t>293</t>
  </si>
  <si>
    <t>389</t>
  </si>
  <si>
    <t>3,103</t>
  </si>
  <si>
    <t>+/-333</t>
  </si>
  <si>
    <t>15.1%</t>
  </si>
  <si>
    <t>23.8%</t>
  </si>
  <si>
    <t>806</t>
  </si>
  <si>
    <t>351</t>
  </si>
  <si>
    <t>17.9%</t>
  </si>
  <si>
    <t>1,164</t>
  </si>
  <si>
    <t>13.5%</t>
  </si>
  <si>
    <t>1,939</t>
  </si>
  <si>
    <t>+/-274</t>
  </si>
  <si>
    <t>25.2%</t>
  </si>
  <si>
    <t>+/-10.8</t>
  </si>
  <si>
    <t>+/-22.6</t>
  </si>
  <si>
    <t>20.5%</t>
  </si>
  <si>
    <t>+/-12.8</t>
  </si>
  <si>
    <t>30.0%</t>
  </si>
  <si>
    <t>+/-21.0</t>
  </si>
  <si>
    <t>261</t>
  </si>
  <si>
    <t>385</t>
  </si>
  <si>
    <t>152</t>
  </si>
  <si>
    <t>210</t>
  </si>
  <si>
    <t>362</t>
  </si>
  <si>
    <t>Alderpoint</t>
  </si>
  <si>
    <t>Mckinleyville</t>
  </si>
  <si>
    <t>Bayside</t>
  </si>
  <si>
    <t>Bridgeville</t>
  </si>
  <si>
    <t>Carlotta</t>
  </si>
  <si>
    <t>Fields Landing</t>
  </si>
  <si>
    <t>107</t>
  </si>
  <si>
    <t>Garberville</t>
  </si>
  <si>
    <t>Honeydew</t>
  </si>
  <si>
    <t>Hoopa</t>
  </si>
  <si>
    <t>&gt;16</t>
  </si>
  <si>
    <t>Hydesville</t>
  </si>
  <si>
    <t>Kneeland</t>
  </si>
  <si>
    <t>Loleta</t>
  </si>
  <si>
    <t>Miranda</t>
  </si>
  <si>
    <t>Myers Flat</t>
  </si>
  <si>
    <t>Orick</t>
  </si>
  <si>
    <t>Orleans</t>
  </si>
  <si>
    <t>Petrolia</t>
  </si>
  <si>
    <t>Phillipsville</t>
  </si>
  <si>
    <t>Redway</t>
  </si>
  <si>
    <t>Samoa</t>
  </si>
  <si>
    <t>Scotia</t>
  </si>
  <si>
    <t>Redcrest</t>
  </si>
  <si>
    <t>Weott</t>
  </si>
  <si>
    <t>Willow Creek</t>
  </si>
  <si>
    <t>&gt;375</t>
  </si>
  <si>
    <t>&gt;352</t>
  </si>
  <si>
    <t>&gt;228</t>
  </si>
  <si>
    <t>&gt;199</t>
  </si>
  <si>
    <t>&gt;197</t>
  </si>
  <si>
    <t>&gt;23</t>
  </si>
  <si>
    <t>&gt;15</t>
  </si>
  <si>
    <t>&gt;60</t>
  </si>
  <si>
    <t>*Note:  Numbers are provided for the Humboldt County Continuum of Care for which Humboldt County is a participating member.  Numbers represent homeless needs for the total Continuum of Care area. Please supplement with local data sources for each jurisdiction in county.</t>
  </si>
  <si>
    <t>CA-1987-001</t>
  </si>
  <si>
    <t>Redwood Court Apts.</t>
  </si>
  <si>
    <t>2040 Jenny Lane, Fortuna, CA 95540</t>
  </si>
  <si>
    <t>95540</t>
  </si>
  <si>
    <t>REDWOOD COURT APTS %REDWOOD CT PROP,LP</t>
  </si>
  <si>
    <t>*affordability extended to 2042 with USDA loan</t>
  </si>
  <si>
    <t>CA-1989-032</t>
  </si>
  <si>
    <t>Redwood Creek Apts.</t>
  </si>
  <si>
    <t>1740 Sutter Road, McKinleyville, CA 95519</t>
  </si>
  <si>
    <t>McKinleyville</t>
  </si>
  <si>
    <t>95519</t>
  </si>
  <si>
    <t>REDWOOD CREEK APTS</t>
  </si>
  <si>
    <t>*affordability extended to 2039 with USDA loan</t>
  </si>
  <si>
    <t>CA-1998-955</t>
  </si>
  <si>
    <t>Eureka Senior Housing</t>
  </si>
  <si>
    <t xml:space="preserve">735 West Everding Street, Eureka, CA 955030000 </t>
  </si>
  <si>
    <t>95503</t>
  </si>
  <si>
    <t>CA-1999-932</t>
  </si>
  <si>
    <t>Bayview Courtyard Apts.</t>
  </si>
  <si>
    <t xml:space="preserve">550 Union Street, Arcata, CA 95521     </t>
  </si>
  <si>
    <t>95521</t>
  </si>
  <si>
    <t>CA-2000-204</t>
  </si>
  <si>
    <t>Summercreek Place</t>
  </si>
  <si>
    <t xml:space="preserve">1636 Myrtle Avenue, Eureka, CA 95501     </t>
  </si>
  <si>
    <t>95501</t>
  </si>
  <si>
    <t>CA-2000-850</t>
  </si>
  <si>
    <t>Misty Village Apartments</t>
  </si>
  <si>
    <t xml:space="preserve">2313 McKinleyville Avenue, McKinleyville, CA 95519     </t>
  </si>
  <si>
    <t>CA-2002-117</t>
  </si>
  <si>
    <t>The Courtyards at Arcata</t>
  </si>
  <si>
    <t xml:space="preserve">3101 Boyd Road, Arcata, CA 95521     </t>
  </si>
  <si>
    <t>CA-2005-925</t>
  </si>
  <si>
    <t>Fortuna Family Apartments</t>
  </si>
  <si>
    <t xml:space="preserve">2040 Stockton Court, Fortuna, CA 95540     </t>
  </si>
  <si>
    <t>CA-2005-926</t>
  </si>
  <si>
    <t>The Courtyards at Arcata II</t>
  </si>
  <si>
    <t xml:space="preserve">3110 Boyd Road, Arcata, CA 95521     </t>
  </si>
  <si>
    <t>CA-2005-927</t>
  </si>
  <si>
    <t>Willow Creek Apartments</t>
  </si>
  <si>
    <t xml:space="preserve">51 Brannan Mountain Road, Willow Creek, CA 95573     </t>
  </si>
  <si>
    <t>95573</t>
  </si>
  <si>
    <t>CA-2007-821</t>
  </si>
  <si>
    <t>Eureka Family Housing (Site A)</t>
  </si>
  <si>
    <t xml:space="preserve">615 W. Hawthorne Street, Eureka, CA 95503     </t>
  </si>
  <si>
    <t>CA-2007-866</t>
  </si>
  <si>
    <t>Murray Apartments</t>
  </si>
  <si>
    <t xml:space="preserve">1423 Reasor Road, McKinleyville, CA 95519     </t>
  </si>
  <si>
    <t>MURRAY APTS C/O MBS PROP MGMT</t>
  </si>
  <si>
    <t>CA-2010-222</t>
  </si>
  <si>
    <t>Plaza Point</t>
  </si>
  <si>
    <t xml:space="preserve">789 I Street, Arcata, CA 95521     </t>
  </si>
  <si>
    <t>PLAZA POINT APTS</t>
  </si>
  <si>
    <t>CA-2010-829</t>
  </si>
  <si>
    <t>Aster Place</t>
  </si>
  <si>
    <t xml:space="preserve">2405 Aster Place, Eureka, CA 95501     </t>
  </si>
  <si>
    <t>CA-2011-154</t>
  </si>
  <si>
    <t>Church Hill Townhomes (fka Rohner Village)</t>
  </si>
  <si>
    <t xml:space="preserve">2601 School Street, Fortuna, CA 95540     </t>
  </si>
  <si>
    <t>THE CHURCH HILL TOWNHOMES</t>
  </si>
  <si>
    <t>CA-2013-032</t>
  </si>
  <si>
    <t>Rio Dell Apartments</t>
  </si>
  <si>
    <t>753 Rigby Avenue, Rio Dell, CA 95562</t>
  </si>
  <si>
    <t>95562</t>
  </si>
  <si>
    <t>RIO DELL APTS % AWI MANAGEMENT</t>
  </si>
  <si>
    <t>CA-2014-022</t>
  </si>
  <si>
    <t>Yarrow Village</t>
  </si>
  <si>
    <t>Rohnerville Rd and Smith Lane, Fortuna, CA, 95540</t>
  </si>
  <si>
    <t>CA-2014-064</t>
  </si>
  <si>
    <t>Arcata Bay Crossing</t>
  </si>
  <si>
    <t>280 E Street, Arcata, CA, 95521</t>
  </si>
  <si>
    <t>CA-2014-122</t>
  </si>
  <si>
    <t>Trinity River Elder's Village</t>
  </si>
  <si>
    <t>Moon Lane and Hwy 96, Hoopa, CA, 95546</t>
  </si>
  <si>
    <t>95546</t>
  </si>
  <si>
    <t>CA-2015-037</t>
  </si>
  <si>
    <t>Creamery Row Townhomes (Redwood Pond)</t>
  </si>
  <si>
    <t>O Street &amp; 13th Street, Arcata, CA 95521</t>
  </si>
  <si>
    <t>CA-2015-861</t>
  </si>
  <si>
    <t>The Lodge at Eureka</t>
  </si>
  <si>
    <t>428 8th Street, Eureka, CA  95501</t>
  </si>
  <si>
    <t>Humboldt Plaza</t>
  </si>
  <si>
    <t xml:space="preserve">2575 ALLIANCE RD                             
</t>
  </si>
  <si>
    <t>LMSA</t>
  </si>
  <si>
    <t>Eureka Central Residence</t>
  </si>
  <si>
    <t xml:space="preserve">333 E ST                                     
</t>
  </si>
  <si>
    <t>HFDA/8 SR</t>
  </si>
  <si>
    <t>223(a)(7)/221(d)(4)M</t>
  </si>
  <si>
    <t>Eureka Housing</t>
  </si>
  <si>
    <t xml:space="preserve">735 W EVERDING ST                            
</t>
  </si>
  <si>
    <t>HFDA/8 NC</t>
  </si>
  <si>
    <t>Mountain View Village Apartments</t>
  </si>
  <si>
    <t>2130 Smith Lane                              
#24</t>
  </si>
  <si>
    <t>MOUNTAIN VIEW VILLAGE</t>
  </si>
  <si>
    <t>515/8 NC</t>
  </si>
  <si>
    <t>*affordability extended to 2036 with USDA loan</t>
  </si>
  <si>
    <t>Newburg Retirement Center</t>
  </si>
  <si>
    <t xml:space="preserve">2321 NEWBERG RD                              
</t>
  </si>
  <si>
    <t xml:space="preserve">207/223(f)          </t>
  </si>
  <si>
    <t>River Community Homes</t>
  </si>
  <si>
    <t xml:space="preserve">1061 HALLEN DR                               
</t>
  </si>
  <si>
    <t>Silvercrest Eureka</t>
  </si>
  <si>
    <t xml:space="preserve">2141 TYDD ST                                 
</t>
  </si>
  <si>
    <t>Cedar Street Senior Apartments</t>
  </si>
  <si>
    <t xml:space="preserve">725 Cedar St                                 
</t>
  </si>
  <si>
    <t>95542</t>
  </si>
  <si>
    <t>PRAC/202</t>
  </si>
  <si>
    <t>202 Capital Advance</t>
  </si>
  <si>
    <t>*use restriction expires in 2043</t>
  </si>
  <si>
    <t>703 Cedar Street</t>
  </si>
  <si>
    <t xml:space="preserve">703 Cedar Street                             
</t>
  </si>
  <si>
    <t>WOODCREEK APTS</t>
  </si>
  <si>
    <t>2296 REDWOOD WAY</t>
  </si>
  <si>
    <t>FORTUNA</t>
  </si>
  <si>
    <t>*owner can apply to prepay at anytime, the use restriction on the property expired in 2006</t>
  </si>
  <si>
    <t>GOLDEN MANOR</t>
  </si>
  <si>
    <t>1510 RAILROAD DRIVE</t>
  </si>
  <si>
    <t>MCKINLEYVILLE</t>
  </si>
  <si>
    <t>*owner can apply to prepay at anytime, the use restriction on the property expired in 2002</t>
  </si>
  <si>
    <t>RIO DELL TERRACE APARTMENTS</t>
  </si>
  <si>
    <t>325 CENTER STREET</t>
  </si>
  <si>
    <t>RIO DELL</t>
  </si>
  <si>
    <t>*owner can apply to prepay at anytime, the use restriction on the property expired in 2009</t>
  </si>
  <si>
    <t>2030 JENNY LANE</t>
  </si>
  <si>
    <t>1740 SUTTER ROAD</t>
  </si>
  <si>
    <t>1423 REASOR ROAD</t>
  </si>
  <si>
    <t>*affordability extended to 2062 with tax credit</t>
  </si>
  <si>
    <t>971 8TH ST</t>
  </si>
  <si>
    <t>ARCATA</t>
  </si>
  <si>
    <t>*affordability extended to 2066 with tax credit</t>
  </si>
  <si>
    <t>2601 SCHOOL ST</t>
  </si>
  <si>
    <t>*affordability extended to 2067 with tax credit</t>
  </si>
  <si>
    <t>753 RIGBY BLVD</t>
  </si>
  <si>
    <t>2130 SMITH LANE #24</t>
  </si>
  <si>
    <t>Unincorporated Humboldt County</t>
  </si>
  <si>
    <t>*Note:  Numbers are provided for the Homboldt Continuum of Care of which Humboldt County is a participating member.  Numbers represent homeless needs for the total Continuum of Care area. Please supplement with local data sources for each jurisdiction in county.</t>
  </si>
  <si>
    <t>Employee Housing Facilities</t>
  </si>
  <si>
    <t>Facilities</t>
  </si>
  <si>
    <t xml:space="preserve">Permanent Facilities </t>
  </si>
  <si>
    <t xml:space="preserve"># of Permanent Employees </t>
  </si>
  <si>
    <t>Seasonal Facilities</t>
  </si>
  <si>
    <t># of Seasonal Employees</t>
  </si>
  <si>
    <t>Total Employees</t>
  </si>
  <si>
    <t>Humbolt</t>
  </si>
  <si>
    <t>Source: www.hcd.ca.gov</t>
  </si>
  <si>
    <t>Total households paying between 30%-50% Income</t>
  </si>
  <si>
    <t>Total households paying &gt; 50% Income</t>
  </si>
  <si>
    <t>Total Renter Households Paying between 30%-50% Income</t>
  </si>
  <si>
    <t>Total Renter Households Paying &gt;50% Income</t>
  </si>
  <si>
    <t>Total Owner Households Paying between 30%-50% Income</t>
  </si>
  <si>
    <t>Total Owner Households Paying &gt;50% Income</t>
  </si>
  <si>
    <t>Source: California Housing Partnership</t>
  </si>
  <si>
    <t>Risk Level</t>
  </si>
  <si>
    <t>Definition</t>
  </si>
  <si>
    <t>5-Very High</t>
  </si>
  <si>
    <t>Section 8 Contract Expiring or Mortgage maturing in next year</t>
  </si>
  <si>
    <t>4-High.</t>
  </si>
  <si>
    <t>Section 8 Contract Expiring or Mortgage maturing in 1-5 years</t>
  </si>
  <si>
    <t>3-Moderate</t>
  </si>
  <si>
    <t>Section 8 Contract Expiring or Mortgage maturing in 5-10 years</t>
  </si>
  <si>
    <t>2-Low</t>
  </si>
  <si>
    <t>Section 8 Contract Expiring or Mortgage maturing in more than 10</t>
  </si>
  <si>
    <t>1-none</t>
  </si>
  <si>
    <t>no Section 8 contract or subsidized mortgage in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</si>
</sst>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"/>
    <numFmt numFmtId="167" formatCode="mm/dd/yyyy"/>
  </numFmts>
  <fonts count="86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FFFF"/>
      <name val="Calibri"/>
      <family val="2"/>
    </font>
    <font>
      <i/>
      <sz val="12"/>
      <color theme="1"/>
      <name val="Times New Roman"/>
      <family val="1"/>
    </font>
    <font>
      <i/>
      <sz val="9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943634"/>
      <name val="Calibri"/>
      <family val="2"/>
    </font>
    <font>
      <b/>
      <sz val="11"/>
      <color rgb="FFFFFFFF"/>
      <name val="Calibri"/>
      <family val="2"/>
    </font>
    <font>
      <i/>
      <sz val="12"/>
      <color rgb="FF000000"/>
      <name val="Calibri"/>
      <family val="2"/>
    </font>
    <font>
      <sz val="9.5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indexed="8"/>
      <name val="SansSerif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indexed="8"/>
      <name val="SansSerif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8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sz val="11"/>
      <color rgb="FF9C65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theme="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9"/>
      <color rgb="FF000000"/>
      <name val="Arial"/>
      <family val="2"/>
    </font>
    <font>
      <b/>
      <sz val="11"/>
      <name val="Calibri"/>
      <family val="2"/>
      <scheme val="minor"/>
    </font>
    <font>
      <i/>
      <sz val="10"/>
      <color indexed="8"/>
      <name val="SansSerif"/>
    </font>
    <font>
      <b/>
      <sz val="14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8.8000000000000007"/>
      <color theme="1"/>
      <name val="Arial"/>
      <family val="2"/>
    </font>
    <font>
      <b/>
      <sz val="8"/>
      <color rgb="FF222222"/>
      <name val="Arial"/>
      <family val="2"/>
    </font>
    <font>
      <sz val="8"/>
      <color rgb="FF22222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7.5"/>
      <color indexed="12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sz val="9"/>
      <color theme="1"/>
      <name val="Arial"/>
      <family val="2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Calibri"/>
      <family val="2"/>
    </font>
    <font>
      <b/>
      <sz val="12"/>
      <color theme="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color theme="0"/>
      <name val="SansSerif"/>
    </font>
    <font>
      <sz val="10"/>
      <color theme="0"/>
      <name val="SansSerif"/>
    </font>
    <font>
      <b/>
      <sz val="8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gray0625"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BDD0E1"/>
        <bgColor indexed="64"/>
      </patternFill>
    </fill>
    <fill>
      <patternFill patternType="solid">
        <fgColor rgb="FFEAE8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50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rgb="FFAAAAAA"/>
      </left>
      <right/>
      <top style="medium">
        <color rgb="FFAAAAAA"/>
      </top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/>
      <top/>
      <bottom/>
      <diagonal/>
    </border>
    <border>
      <left style="medium">
        <color rgb="FFAAAAAA"/>
      </left>
      <right style="medium">
        <color rgb="FFAAAAAA"/>
      </right>
      <top/>
      <bottom/>
      <diagonal/>
    </border>
    <border>
      <left style="medium">
        <color rgb="FFAAAAAA"/>
      </left>
      <right/>
      <top/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 style="medium">
        <color rgb="FFAAAAAA"/>
      </left>
      <right/>
      <top style="medium">
        <color rgb="FFAAAAAA"/>
      </top>
      <bottom style="medium">
        <color rgb="FFAAAAAA"/>
      </bottom>
      <diagonal/>
    </border>
    <border>
      <left/>
      <right/>
      <top style="medium">
        <color rgb="FFAAAAAA"/>
      </top>
      <bottom style="medium">
        <color rgb="FFAAAAAA"/>
      </bottom>
      <diagonal/>
    </border>
    <border>
      <left/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AAAAAA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5" fillId="0" borderId="0"/>
    <xf numFmtId="0" fontId="18" fillId="0" borderId="0"/>
    <xf numFmtId="0" fontId="17" fillId="0" borderId="0"/>
    <xf numFmtId="0" fontId="25" fillId="0" borderId="0"/>
    <xf numFmtId="0" fontId="15" fillId="0" borderId="0"/>
    <xf numFmtId="0" fontId="18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18" fillId="0" borderId="0"/>
    <xf numFmtId="43" fontId="25" fillId="0" borderId="0" applyFont="0" applyFill="0" applyBorder="0" applyAlignment="0" applyProtection="0"/>
    <xf numFmtId="0" fontId="38" fillId="8" borderId="0" applyNumberFormat="0" applyBorder="0" applyAlignment="0" applyProtection="0"/>
    <xf numFmtId="9" fontId="25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49" fillId="0" borderId="0"/>
    <xf numFmtId="0" fontId="41" fillId="0" borderId="0"/>
    <xf numFmtId="0" fontId="17" fillId="0" borderId="0"/>
    <xf numFmtId="9" fontId="17" fillId="0" borderId="0" applyFont="0" applyFill="0" applyBorder="0" applyAlignment="0" applyProtection="0"/>
    <xf numFmtId="0" fontId="68" fillId="15" borderId="0" applyNumberFormat="0" applyBorder="0" applyAlignment="0" applyProtection="0"/>
    <xf numFmtId="0" fontId="69" fillId="14" borderId="0" applyNumberFormat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25" fillId="0" borderId="0"/>
    <xf numFmtId="0" fontId="18" fillId="0" borderId="0"/>
    <xf numFmtId="0" fontId="18" fillId="0" borderId="0"/>
    <xf numFmtId="0" fontId="17" fillId="0" borderId="0"/>
    <xf numFmtId="0" fontId="15" fillId="0" borderId="0"/>
    <xf numFmtId="0" fontId="17" fillId="0" borderId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>
      <alignment vertical="top"/>
    </xf>
  </cellStyleXfs>
  <cellXfs count="772"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7" fillId="0" borderId="0" xfId="10"/>
    <xf numFmtId="3" fontId="20" fillId="0" borderId="0" xfId="12" applyNumberFormat="1" applyFont="1" applyBorder="1" applyAlignment="1"/>
    <xf numFmtId="0" fontId="19" fillId="0" borderId="0" xfId="13" applyFont="1" applyFill="1" applyAlignment="1">
      <alignment horizontal="left"/>
    </xf>
    <xf numFmtId="0" fontId="23" fillId="0" borderId="0" xfId="13" applyFont="1" applyFill="1" applyAlignment="1">
      <alignment horizontal="left"/>
    </xf>
    <xf numFmtId="0" fontId="20" fillId="0" borderId="12" xfId="12" applyFont="1" applyBorder="1" applyAlignment="1"/>
    <xf numFmtId="164" fontId="20" fillId="0" borderId="13" xfId="2" applyNumberFormat="1" applyFont="1" applyBorder="1" applyAlignment="1"/>
    <xf numFmtId="0" fontId="21" fillId="0" borderId="12" xfId="12" applyFont="1" applyBorder="1" applyAlignment="1"/>
    <xf numFmtId="0" fontId="20" fillId="4" borderId="12" xfId="12" applyFont="1" applyFill="1" applyBorder="1" applyAlignment="1"/>
    <xf numFmtId="3" fontId="20" fillId="4" borderId="0" xfId="12" applyNumberFormat="1" applyFont="1" applyFill="1" applyBorder="1" applyAlignment="1"/>
    <xf numFmtId="0" fontId="20" fillId="4" borderId="3" xfId="12" applyFont="1" applyFill="1" applyBorder="1" applyAlignment="1"/>
    <xf numFmtId="3" fontId="20" fillId="4" borderId="4" xfId="12" applyNumberFormat="1" applyFont="1" applyFill="1" applyBorder="1" applyAlignment="1"/>
    <xf numFmtId="164" fontId="20" fillId="4" borderId="6" xfId="2" applyNumberFormat="1" applyFont="1" applyFill="1" applyBorder="1" applyAlignment="1"/>
    <xf numFmtId="0" fontId="26" fillId="0" borderId="0" xfId="0" applyFont="1"/>
    <xf numFmtId="0" fontId="27" fillId="5" borderId="20" xfId="0" applyFont="1" applyFill="1" applyBorder="1" applyAlignment="1">
      <alignment horizontal="left" vertical="top" wrapText="1"/>
    </xf>
    <xf numFmtId="164" fontId="27" fillId="4" borderId="24" xfId="2" applyNumberFormat="1" applyFont="1" applyFill="1" applyBorder="1" applyAlignment="1">
      <alignment horizontal="left" vertical="top" wrapText="1"/>
    </xf>
    <xf numFmtId="0" fontId="16" fillId="0" borderId="0" xfId="0" applyFont="1"/>
    <xf numFmtId="0" fontId="0" fillId="0" borderId="30" xfId="0" applyBorder="1"/>
    <xf numFmtId="0" fontId="0" fillId="0" borderId="30" xfId="0" applyBorder="1" applyAlignment="1">
      <alignment horizontal="right"/>
    </xf>
    <xf numFmtId="0" fontId="0" fillId="0" borderId="32" xfId="0" applyBorder="1"/>
    <xf numFmtId="0" fontId="0" fillId="0" borderId="33" xfId="0" applyBorder="1" applyAlignment="1">
      <alignment horizontal="right"/>
    </xf>
    <xf numFmtId="0" fontId="0" fillId="0" borderId="35" xfId="0" applyBorder="1"/>
    <xf numFmtId="0" fontId="28" fillId="4" borderId="30" xfId="0" applyFont="1" applyFill="1" applyBorder="1" applyAlignment="1">
      <alignment horizontal="right"/>
    </xf>
    <xf numFmtId="0" fontId="29" fillId="0" borderId="0" xfId="0" applyFont="1"/>
    <xf numFmtId="0" fontId="27" fillId="5" borderId="27" xfId="0" applyFont="1" applyFill="1" applyBorder="1" applyAlignment="1">
      <alignment horizontal="left" vertical="top" wrapText="1"/>
    </xf>
    <xf numFmtId="0" fontId="27" fillId="5" borderId="28" xfId="0" applyFont="1" applyFill="1" applyBorder="1" applyAlignment="1">
      <alignment horizontal="left" vertical="top" wrapText="1"/>
    </xf>
    <xf numFmtId="0" fontId="27" fillId="5" borderId="42" xfId="0" applyFont="1" applyFill="1" applyBorder="1" applyAlignment="1">
      <alignment horizontal="left" vertical="top" wrapText="1"/>
    </xf>
    <xf numFmtId="0" fontId="28" fillId="0" borderId="0" xfId="0" applyFont="1"/>
    <xf numFmtId="9" fontId="0" fillId="0" borderId="0" xfId="2" applyFont="1"/>
    <xf numFmtId="165" fontId="0" fillId="0" borderId="30" xfId="15" applyNumberFormat="1" applyFont="1" applyBorder="1" applyAlignment="1">
      <alignment horizontal="right"/>
    </xf>
    <xf numFmtId="164" fontId="0" fillId="0" borderId="30" xfId="2" applyNumberFormat="1" applyFont="1" applyBorder="1"/>
    <xf numFmtId="165" fontId="0" fillId="0" borderId="30" xfId="0" applyNumberFormat="1" applyBorder="1" applyAlignment="1">
      <alignment horizontal="right"/>
    </xf>
    <xf numFmtId="165" fontId="30" fillId="5" borderId="44" xfId="15" applyNumberFormat="1" applyFont="1" applyFill="1" applyBorder="1" applyAlignment="1">
      <alignment horizontal="right" vertical="top" wrapText="1"/>
    </xf>
    <xf numFmtId="164" fontId="30" fillId="5" borderId="44" xfId="2" applyNumberFormat="1" applyFont="1" applyFill="1" applyBorder="1" applyAlignment="1">
      <alignment horizontal="right" vertical="top" wrapText="1"/>
    </xf>
    <xf numFmtId="0" fontId="28" fillId="0" borderId="30" xfId="0" applyFont="1" applyBorder="1"/>
    <xf numFmtId="0" fontId="28" fillId="0" borderId="30" xfId="0" applyFont="1" applyBorder="1" applyAlignment="1">
      <alignment horizontal="right"/>
    </xf>
    <xf numFmtId="164" fontId="28" fillId="0" borderId="30" xfId="2" applyNumberFormat="1" applyFont="1" applyBorder="1"/>
    <xf numFmtId="165" fontId="28" fillId="0" borderId="30" xfId="0" applyNumberFormat="1" applyFont="1" applyBorder="1" applyAlignment="1">
      <alignment horizontal="right"/>
    </xf>
    <xf numFmtId="10" fontId="34" fillId="0" borderId="0" xfId="0" applyNumberFormat="1" applyFont="1" applyBorder="1"/>
    <xf numFmtId="0" fontId="0" fillId="0" borderId="0" xfId="0"/>
    <xf numFmtId="3" fontId="23" fillId="0" borderId="0" xfId="17" applyNumberFormat="1" applyFont="1" applyBorder="1"/>
    <xf numFmtId="166" fontId="23" fillId="0" borderId="0" xfId="17" applyNumberFormat="1" applyFont="1" applyBorder="1"/>
    <xf numFmtId="14" fontId="23" fillId="0" borderId="30" xfId="17" applyNumberFormat="1" applyFont="1" applyFill="1" applyBorder="1" applyAlignment="1">
      <alignment horizontal="right" wrapText="1"/>
    </xf>
    <xf numFmtId="3" fontId="23" fillId="0" borderId="30" xfId="17" applyNumberFormat="1" applyFont="1" applyFill="1" applyBorder="1" applyAlignment="1">
      <alignment horizontal="right" wrapText="1"/>
    </xf>
    <xf numFmtId="10" fontId="34" fillId="0" borderId="30" xfId="0" applyNumberFormat="1" applyFont="1" applyBorder="1"/>
    <xf numFmtId="0" fontId="32" fillId="0" borderId="30" xfId="6" quotePrefix="1" applyNumberFormat="1" applyFont="1" applyBorder="1"/>
    <xf numFmtId="14" fontId="23" fillId="0" borderId="30" xfId="17" applyNumberFormat="1" applyFont="1" applyBorder="1"/>
    <xf numFmtId="3" fontId="23" fillId="0" borderId="30" xfId="17" applyNumberFormat="1" applyFont="1" applyBorder="1"/>
    <xf numFmtId="166" fontId="23" fillId="0" borderId="30" xfId="17" applyNumberFormat="1" applyFont="1" applyBorder="1"/>
    <xf numFmtId="0" fontId="9" fillId="0" borderId="0" xfId="0" applyFont="1" applyBorder="1" applyAlignment="1">
      <alignment vertical="center" wrapText="1"/>
    </xf>
    <xf numFmtId="0" fontId="0" fillId="0" borderId="0" xfId="0"/>
    <xf numFmtId="0" fontId="0" fillId="0" borderId="0" xfId="0"/>
    <xf numFmtId="166" fontId="32" fillId="0" borderId="0" xfId="0" applyNumberFormat="1" applyFont="1"/>
    <xf numFmtId="1" fontId="37" fillId="0" borderId="0" xfId="0" applyNumberFormat="1" applyFont="1" applyAlignment="1">
      <alignment horizontal="center"/>
    </xf>
    <xf numFmtId="1" fontId="28" fillId="0" borderId="0" xfId="0" applyNumberFormat="1" applyFont="1" applyAlignment="1">
      <alignment horizontal="center"/>
    </xf>
    <xf numFmtId="1" fontId="21" fillId="4" borderId="12" xfId="0" applyNumberFormat="1" applyFont="1" applyFill="1" applyBorder="1" applyAlignment="1">
      <alignment horizontal="center"/>
    </xf>
    <xf numFmtId="0" fontId="4" fillId="0" borderId="0" xfId="1"/>
    <xf numFmtId="1" fontId="21" fillId="9" borderId="0" xfId="0" applyNumberFormat="1" applyFont="1" applyFill="1" applyBorder="1" applyAlignment="1">
      <alignment horizontal="center"/>
    </xf>
    <xf numFmtId="0" fontId="0" fillId="0" borderId="0" xfId="0"/>
    <xf numFmtId="3" fontId="31" fillId="7" borderId="52" xfId="0" applyNumberFormat="1" applyFont="1" applyFill="1" applyBorder="1" applyAlignment="1">
      <alignment horizontal="center" wrapText="1"/>
    </xf>
    <xf numFmtId="3" fontId="31" fillId="7" borderId="53" xfId="0" applyNumberFormat="1" applyFont="1" applyFill="1" applyBorder="1" applyAlignment="1">
      <alignment horizontal="center" wrapText="1"/>
    </xf>
    <xf numFmtId="3" fontId="31" fillId="7" borderId="51" xfId="0" applyNumberFormat="1" applyFont="1" applyFill="1" applyBorder="1" applyAlignment="1">
      <alignment horizontal="center" wrapText="1"/>
    </xf>
    <xf numFmtId="3" fontId="31" fillId="7" borderId="46" xfId="0" applyNumberFormat="1" applyFont="1" applyFill="1" applyBorder="1" applyAlignment="1">
      <alignment horizontal="center" wrapText="1"/>
    </xf>
    <xf numFmtId="3" fontId="31" fillId="7" borderId="49" xfId="0" applyNumberFormat="1" applyFont="1" applyFill="1" applyBorder="1" applyAlignment="1">
      <alignment horizontal="center"/>
    </xf>
    <xf numFmtId="0" fontId="31" fillId="7" borderId="54" xfId="0" applyFont="1" applyFill="1" applyBorder="1"/>
    <xf numFmtId="0" fontId="31" fillId="7" borderId="50" xfId="0" applyFont="1" applyFill="1" applyBorder="1"/>
    <xf numFmtId="164" fontId="0" fillId="7" borderId="55" xfId="0" applyNumberFormat="1" applyFill="1" applyBorder="1" applyAlignment="1">
      <alignment horizontal="center"/>
    </xf>
    <xf numFmtId="164" fontId="31" fillId="7" borderId="53" xfId="0" applyNumberFormat="1" applyFont="1" applyFill="1" applyBorder="1" applyAlignment="1">
      <alignment horizontal="center" wrapText="1"/>
    </xf>
    <xf numFmtId="2" fontId="0" fillId="7" borderId="19" xfId="0" applyNumberFormat="1" applyFill="1" applyBorder="1"/>
    <xf numFmtId="2" fontId="31" fillId="7" borderId="44" xfId="0" applyNumberFormat="1" applyFont="1" applyFill="1" applyBorder="1" applyAlignment="1">
      <alignment horizontal="center" wrapText="1"/>
    </xf>
    <xf numFmtId="3" fontId="20" fillId="0" borderId="52" xfId="0" applyNumberFormat="1" applyFont="1" applyBorder="1" applyAlignment="1"/>
    <xf numFmtId="3" fontId="20" fillId="0" borderId="0" xfId="0" applyNumberFormat="1" applyFont="1" applyBorder="1" applyAlignment="1"/>
    <xf numFmtId="166" fontId="32" fillId="0" borderId="0" xfId="0" applyNumberFormat="1" applyFont="1"/>
    <xf numFmtId="0" fontId="21" fillId="0" borderId="12" xfId="0" applyFont="1" applyBorder="1" applyAlignment="1">
      <alignment horizontal="left"/>
    </xf>
    <xf numFmtId="0" fontId="20" fillId="0" borderId="12" xfId="0" applyFont="1" applyBorder="1" applyAlignment="1">
      <alignment horizontal="left" indent="4"/>
    </xf>
    <xf numFmtId="0" fontId="20" fillId="0" borderId="50" xfId="0" applyFont="1" applyBorder="1" applyAlignment="1">
      <alignment horizontal="left" indent="4"/>
    </xf>
    <xf numFmtId="164" fontId="20" fillId="0" borderId="0" xfId="0" applyNumberFormat="1" applyFont="1" applyBorder="1" applyAlignment="1"/>
    <xf numFmtId="164" fontId="20" fillId="0" borderId="0" xfId="2" applyNumberFormat="1" applyFont="1" applyBorder="1" applyAlignment="1"/>
    <xf numFmtId="164" fontId="20" fillId="0" borderId="52" xfId="2" applyNumberFormat="1" applyFont="1" applyBorder="1" applyAlignment="1"/>
    <xf numFmtId="164" fontId="20" fillId="0" borderId="52" xfId="0" applyNumberFormat="1" applyFont="1" applyBorder="1" applyAlignment="1"/>
    <xf numFmtId="2" fontId="20" fillId="0" borderId="0" xfId="0" applyNumberFormat="1" applyFont="1" applyBorder="1" applyAlignment="1"/>
    <xf numFmtId="2" fontId="20" fillId="0" borderId="52" xfId="0" applyNumberFormat="1" applyFont="1" applyBorder="1" applyAlignment="1"/>
    <xf numFmtId="3" fontId="20" fillId="0" borderId="0" xfId="0" applyNumberFormat="1" applyFont="1" applyBorder="1"/>
    <xf numFmtId="0" fontId="0" fillId="0" borderId="0" xfId="0"/>
    <xf numFmtId="3" fontId="20" fillId="0" borderId="52" xfId="0" applyNumberFormat="1" applyFont="1" applyBorder="1" applyAlignment="1"/>
    <xf numFmtId="3" fontId="20" fillId="0" borderId="0" xfId="0" applyNumberFormat="1" applyFont="1" applyBorder="1" applyAlignment="1"/>
    <xf numFmtId="10" fontId="32" fillId="0" borderId="0" xfId="0" applyNumberFormat="1" applyFont="1"/>
    <xf numFmtId="0" fontId="21" fillId="0" borderId="12" xfId="0" applyFont="1" applyBorder="1" applyAlignment="1">
      <alignment horizontal="left"/>
    </xf>
    <xf numFmtId="0" fontId="20" fillId="0" borderId="12" xfId="0" applyFont="1" applyBorder="1" applyAlignment="1">
      <alignment horizontal="left" indent="4"/>
    </xf>
    <xf numFmtId="0" fontId="20" fillId="0" borderId="50" xfId="0" applyFont="1" applyBorder="1" applyAlignment="1">
      <alignment horizontal="left" indent="4"/>
    </xf>
    <xf numFmtId="164" fontId="20" fillId="0" borderId="0" xfId="0" applyNumberFormat="1" applyFont="1" applyBorder="1" applyAlignment="1"/>
    <xf numFmtId="164" fontId="20" fillId="0" borderId="0" xfId="2" applyNumberFormat="1" applyFont="1" applyBorder="1" applyAlignment="1"/>
    <xf numFmtId="164" fontId="20" fillId="0" borderId="52" xfId="2" applyNumberFormat="1" applyFont="1" applyBorder="1" applyAlignment="1"/>
    <xf numFmtId="164" fontId="20" fillId="0" borderId="52" xfId="0" applyNumberFormat="1" applyFont="1" applyBorder="1" applyAlignment="1"/>
    <xf numFmtId="2" fontId="20" fillId="0" borderId="0" xfId="0" applyNumberFormat="1" applyFont="1" applyBorder="1" applyAlignment="1"/>
    <xf numFmtId="2" fontId="20" fillId="0" borderId="52" xfId="0" applyNumberFormat="1" applyFont="1" applyBorder="1" applyAlignment="1"/>
    <xf numFmtId="2" fontId="20" fillId="0" borderId="0" xfId="0" applyNumberFormat="1" applyFont="1"/>
    <xf numFmtId="0" fontId="0" fillId="0" borderId="0" xfId="0" applyAlignment="1">
      <alignment wrapText="1"/>
    </xf>
    <xf numFmtId="0" fontId="25" fillId="0" borderId="0" xfId="8"/>
    <xf numFmtId="0" fontId="39" fillId="0" borderId="0" xfId="8" applyFont="1"/>
    <xf numFmtId="0" fontId="42" fillId="0" borderId="0" xfId="0" applyFont="1"/>
    <xf numFmtId="0" fontId="43" fillId="0" borderId="0" xfId="0" applyFont="1"/>
    <xf numFmtId="0" fontId="44" fillId="0" borderId="5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5" fillId="0" borderId="0" xfId="0" applyFont="1"/>
    <xf numFmtId="0" fontId="46" fillId="0" borderId="0" xfId="0" applyFont="1"/>
    <xf numFmtId="0" fontId="20" fillId="4" borderId="0" xfId="12" applyFont="1" applyFill="1" applyBorder="1" applyAlignment="1"/>
    <xf numFmtId="0" fontId="20" fillId="0" borderId="0" xfId="12" applyFont="1" applyBorder="1" applyAlignment="1"/>
    <xf numFmtId="0" fontId="21" fillId="0" borderId="0" xfId="12" applyFont="1" applyBorder="1" applyAlignment="1"/>
    <xf numFmtId="0" fontId="20" fillId="4" borderId="4" xfId="12" applyFont="1" applyFill="1" applyBorder="1" applyAlignment="1"/>
    <xf numFmtId="0" fontId="27" fillId="5" borderId="25" xfId="0" applyFont="1" applyFill="1" applyBorder="1" applyAlignment="1">
      <alignment horizontal="left" vertical="top" wrapText="1"/>
    </xf>
    <xf numFmtId="0" fontId="27" fillId="5" borderId="25" xfId="0" applyFont="1" applyFill="1" applyBorder="1" applyAlignment="1">
      <alignment horizontal="left" vertical="top" wrapText="1"/>
    </xf>
    <xf numFmtId="0" fontId="21" fillId="0" borderId="60" xfId="12" applyFont="1" applyBorder="1" applyAlignment="1"/>
    <xf numFmtId="3" fontId="20" fillId="0" borderId="60" xfId="12" applyNumberFormat="1" applyFont="1" applyBorder="1" applyAlignment="1"/>
    <xf numFmtId="0" fontId="20" fillId="0" borderId="56" xfId="12" applyFont="1" applyBorder="1" applyAlignment="1"/>
    <xf numFmtId="0" fontId="20" fillId="4" borderId="61" xfId="12" applyFont="1" applyFill="1" applyBorder="1" applyAlignment="1"/>
    <xf numFmtId="164" fontId="20" fillId="0" borderId="62" xfId="2" applyNumberFormat="1" applyFont="1" applyBorder="1" applyAlignment="1"/>
    <xf numFmtId="164" fontId="20" fillId="4" borderId="0" xfId="2" applyNumberFormat="1" applyFont="1" applyFill="1" applyBorder="1" applyAlignment="1"/>
    <xf numFmtId="0" fontId="0" fillId="0" borderId="0" xfId="0" applyBorder="1"/>
    <xf numFmtId="3" fontId="27" fillId="4" borderId="23" xfId="0" applyNumberFormat="1" applyFont="1" applyFill="1" applyBorder="1" applyAlignment="1">
      <alignment horizontal="left" vertical="top" wrapText="1"/>
    </xf>
    <xf numFmtId="0" fontId="27" fillId="4" borderId="25" xfId="21" applyFont="1" applyFill="1" applyBorder="1" applyAlignment="1">
      <alignment horizontal="left" vertical="top" wrapText="1"/>
    </xf>
    <xf numFmtId="0" fontId="27" fillId="4" borderId="25" xfId="0" applyFont="1" applyFill="1" applyBorder="1" applyAlignment="1">
      <alignment horizontal="left" vertical="top" wrapText="1"/>
    </xf>
    <xf numFmtId="3" fontId="27" fillId="4" borderId="24" xfId="0" applyNumberFormat="1" applyFont="1" applyFill="1" applyBorder="1" applyAlignment="1">
      <alignment horizontal="left" vertical="top" wrapText="1"/>
    </xf>
    <xf numFmtId="164" fontId="0" fillId="0" borderId="0" xfId="0" applyNumberFormat="1"/>
    <xf numFmtId="0" fontId="27" fillId="5" borderId="25" xfId="25" applyFont="1" applyFill="1" applyBorder="1" applyAlignment="1">
      <alignment horizontal="left" vertical="top" wrapText="1"/>
    </xf>
    <xf numFmtId="0" fontId="40" fillId="3" borderId="8" xfId="0" applyFont="1" applyFill="1" applyBorder="1"/>
    <xf numFmtId="3" fontId="39" fillId="3" borderId="18" xfId="0" applyNumberFormat="1" applyFont="1" applyFill="1" applyBorder="1"/>
    <xf numFmtId="3" fontId="39" fillId="3" borderId="9" xfId="0" applyNumberFormat="1" applyFont="1" applyFill="1" applyBorder="1"/>
    <xf numFmtId="164" fontId="39" fillId="3" borderId="10" xfId="20" applyNumberFormat="1" applyFont="1" applyFill="1" applyBorder="1"/>
    <xf numFmtId="10" fontId="5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27" fillId="5" borderId="25" xfId="0" applyFont="1" applyFill="1" applyBorder="1" applyAlignment="1">
      <alignment horizontal="right" vertical="top" wrapText="1"/>
    </xf>
    <xf numFmtId="0" fontId="52" fillId="0" borderId="30" xfId="0" applyFont="1" applyBorder="1"/>
    <xf numFmtId="164" fontId="45" fillId="0" borderId="30" xfId="2" applyNumberFormat="1" applyFont="1" applyBorder="1"/>
    <xf numFmtId="164" fontId="52" fillId="0" borderId="30" xfId="2" applyNumberFormat="1" applyFont="1" applyBorder="1"/>
    <xf numFmtId="10" fontId="0" fillId="0" borderId="0" xfId="0" applyNumberFormat="1"/>
    <xf numFmtId="0" fontId="28" fillId="4" borderId="37" xfId="0" applyFont="1" applyFill="1" applyBorder="1" applyAlignment="1">
      <alignment horizontal="right"/>
    </xf>
    <xf numFmtId="0" fontId="20" fillId="0" borderId="36" xfId="0" applyFont="1" applyBorder="1" applyAlignment="1">
      <alignment horizontal="left" indent="4"/>
    </xf>
    <xf numFmtId="0" fontId="20" fillId="0" borderId="74" xfId="0" applyFont="1" applyBorder="1" applyAlignment="1">
      <alignment horizontal="left" indent="4"/>
    </xf>
    <xf numFmtId="0" fontId="20" fillId="0" borderId="18" xfId="0" applyFont="1" applyBorder="1" applyAlignment="1">
      <alignment horizontal="left" indent="4"/>
    </xf>
    <xf numFmtId="0" fontId="27" fillId="5" borderId="25" xfId="0" applyFont="1" applyFill="1" applyBorder="1" applyAlignment="1">
      <alignment horizontal="right" vertical="center" wrapText="1"/>
    </xf>
    <xf numFmtId="0" fontId="0" fillId="0" borderId="30" xfId="0" applyBorder="1" applyAlignment="1">
      <alignment horizontal="right" vertical="center"/>
    </xf>
    <xf numFmtId="0" fontId="27" fillId="5" borderId="20" xfId="0" applyFont="1" applyFill="1" applyBorder="1" applyAlignment="1">
      <alignment horizontal="right" vertical="center" wrapText="1"/>
    </xf>
    <xf numFmtId="0" fontId="0" fillId="0" borderId="33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28" fillId="4" borderId="19" xfId="0" applyFont="1" applyFill="1" applyBorder="1" applyAlignment="1">
      <alignment horizontal="right" vertical="center"/>
    </xf>
    <xf numFmtId="0" fontId="28" fillId="4" borderId="39" xfId="0" applyFont="1" applyFill="1" applyBorder="1" applyAlignment="1">
      <alignment horizontal="right" vertical="center"/>
    </xf>
    <xf numFmtId="0" fontId="28" fillId="4" borderId="37" xfId="0" applyFont="1" applyFill="1" applyBorder="1" applyAlignment="1">
      <alignment horizontal="right" vertical="center"/>
    </xf>
    <xf numFmtId="0" fontId="28" fillId="4" borderId="38" xfId="0" applyFont="1" applyFill="1" applyBorder="1" applyAlignment="1">
      <alignment horizontal="right" vertical="center"/>
    </xf>
    <xf numFmtId="3" fontId="20" fillId="0" borderId="47" xfId="0" applyNumberFormat="1" applyFont="1" applyBorder="1" applyAlignment="1">
      <alignment horizontal="right"/>
    </xf>
    <xf numFmtId="3" fontId="20" fillId="0" borderId="30" xfId="0" applyNumberFormat="1" applyFont="1" applyBorder="1" applyAlignment="1">
      <alignment horizontal="right"/>
    </xf>
    <xf numFmtId="164" fontId="20" fillId="0" borderId="36" xfId="2" applyNumberFormat="1" applyFont="1" applyBorder="1" applyAlignment="1">
      <alignment horizontal="right"/>
    </xf>
    <xf numFmtId="3" fontId="20" fillId="0" borderId="55" xfId="0" applyNumberFormat="1" applyFont="1" applyBorder="1" applyAlignment="1">
      <alignment horizontal="right"/>
    </xf>
    <xf numFmtId="3" fontId="20" fillId="0" borderId="19" xfId="0" applyNumberFormat="1" applyFont="1" applyBorder="1" applyAlignment="1">
      <alignment horizontal="right"/>
    </xf>
    <xf numFmtId="164" fontId="20" fillId="0" borderId="39" xfId="2" applyNumberFormat="1" applyFont="1" applyBorder="1" applyAlignment="1">
      <alignment horizontal="right"/>
    </xf>
    <xf numFmtId="3" fontId="20" fillId="0" borderId="75" xfId="0" applyNumberFormat="1" applyFont="1" applyBorder="1" applyAlignment="1">
      <alignment horizontal="right"/>
    </xf>
    <xf numFmtId="3" fontId="20" fillId="0" borderId="76" xfId="0" applyNumberFormat="1" applyFont="1" applyBorder="1" applyAlignment="1">
      <alignment horizontal="right"/>
    </xf>
    <xf numFmtId="164" fontId="20" fillId="0" borderId="77" xfId="2" applyNumberFormat="1" applyFont="1" applyBorder="1" applyAlignment="1">
      <alignment horizontal="right"/>
    </xf>
    <xf numFmtId="0" fontId="5" fillId="0" borderId="13" xfId="0" applyFont="1" applyBorder="1" applyAlignment="1">
      <alignment horizontal="right" vertical="center" wrapText="1"/>
    </xf>
    <xf numFmtId="10" fontId="5" fillId="0" borderId="13" xfId="0" applyNumberFormat="1" applyFont="1" applyBorder="1" applyAlignment="1">
      <alignment horizontal="right" vertical="center" wrapText="1"/>
    </xf>
    <xf numFmtId="10" fontId="5" fillId="0" borderId="18" xfId="0" applyNumberFormat="1" applyFont="1" applyBorder="1" applyAlignment="1">
      <alignment horizontal="right" vertical="center" wrapText="1"/>
    </xf>
    <xf numFmtId="10" fontId="5" fillId="0" borderId="10" xfId="0" applyNumberFormat="1" applyFont="1" applyBorder="1" applyAlignment="1">
      <alignment horizontal="right" vertical="center" wrapText="1"/>
    </xf>
    <xf numFmtId="10" fontId="5" fillId="0" borderId="7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10" fontId="5" fillId="0" borderId="6" xfId="0" applyNumberFormat="1" applyFont="1" applyBorder="1" applyAlignment="1">
      <alignment horizontal="right" vertical="center" wrapText="1"/>
    </xf>
    <xf numFmtId="10" fontId="5" fillId="0" borderId="5" xfId="0" applyNumberFormat="1" applyFont="1" applyBorder="1" applyAlignment="1">
      <alignment horizontal="right" vertical="center" wrapText="1"/>
    </xf>
    <xf numFmtId="10" fontId="5" fillId="0" borderId="69" xfId="0" applyNumberFormat="1" applyFont="1" applyBorder="1" applyAlignment="1">
      <alignment horizontal="right" vertical="center" wrapText="1"/>
    </xf>
    <xf numFmtId="10" fontId="5" fillId="0" borderId="70" xfId="0" applyNumberFormat="1" applyFont="1" applyBorder="1" applyAlignment="1">
      <alignment horizontal="right" vertical="center" wrapText="1"/>
    </xf>
    <xf numFmtId="0" fontId="27" fillId="5" borderId="5" xfId="0" applyFont="1" applyFill="1" applyBorder="1" applyAlignment="1">
      <alignment horizontal="right" vertical="center" wrapText="1"/>
    </xf>
    <xf numFmtId="0" fontId="27" fillId="5" borderId="10" xfId="0" applyFont="1" applyFill="1" applyBorder="1" applyAlignment="1">
      <alignment horizontal="right" vertical="center" wrapText="1"/>
    </xf>
    <xf numFmtId="3" fontId="50" fillId="0" borderId="6" xfId="0" applyNumberFormat="1" applyFont="1" applyBorder="1" applyAlignment="1">
      <alignment horizontal="center" vertical="center" wrapText="1"/>
    </xf>
    <xf numFmtId="0" fontId="4" fillId="0" borderId="2" xfId="1" applyFill="1" applyBorder="1" applyAlignment="1"/>
    <xf numFmtId="10" fontId="5" fillId="0" borderId="6" xfId="0" applyNumberFormat="1" applyFont="1" applyBorder="1" applyAlignment="1">
      <alignment horizontal="right" wrapText="1"/>
    </xf>
    <xf numFmtId="9" fontId="5" fillId="0" borderId="6" xfId="0" applyNumberFormat="1" applyFont="1" applyBorder="1" applyAlignment="1">
      <alignment horizontal="right" wrapText="1"/>
    </xf>
    <xf numFmtId="0" fontId="27" fillId="5" borderId="42" xfId="25" applyFont="1" applyFill="1" applyBorder="1" applyAlignment="1">
      <alignment horizontal="left" vertical="top" wrapText="1"/>
    </xf>
    <xf numFmtId="0" fontId="54" fillId="0" borderId="0" xfId="0" applyFont="1" applyFill="1" applyBorder="1" applyAlignment="1"/>
    <xf numFmtId="0" fontId="56" fillId="10" borderId="5" xfId="0" applyFont="1" applyFill="1" applyBorder="1" applyAlignment="1">
      <alignment horizontal="center" vertical="center" wrapText="1"/>
    </xf>
    <xf numFmtId="10" fontId="56" fillId="10" borderId="6" xfId="0" applyNumberFormat="1" applyFont="1" applyFill="1" applyBorder="1" applyAlignment="1">
      <alignment horizontal="center" vertical="center" wrapText="1"/>
    </xf>
    <xf numFmtId="9" fontId="56" fillId="10" borderId="6" xfId="0" applyNumberFormat="1" applyFont="1" applyFill="1" applyBorder="1" applyAlignment="1">
      <alignment horizontal="center" vertical="center" wrapText="1"/>
    </xf>
    <xf numFmtId="0" fontId="55" fillId="0" borderId="18" xfId="0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0" fillId="0" borderId="30" xfId="0" applyBorder="1" applyAlignment="1">
      <alignment horizontal="right"/>
    </xf>
    <xf numFmtId="0" fontId="0" fillId="0" borderId="0" xfId="0" applyNumberFormat="1"/>
    <xf numFmtId="0" fontId="0" fillId="0" borderId="30" xfId="0" applyBorder="1" applyAlignment="1">
      <alignment horizontal="right"/>
    </xf>
    <xf numFmtId="0" fontId="62" fillId="0" borderId="0" xfId="0" applyFont="1" applyAlignment="1">
      <alignment horizontal="left" vertical="center" indent="1"/>
    </xf>
    <xf numFmtId="0" fontId="4" fillId="0" borderId="0" xfId="1" applyAlignment="1">
      <alignment horizontal="left" vertical="center" indent="2"/>
    </xf>
    <xf numFmtId="3" fontId="20" fillId="0" borderId="0" xfId="0" applyNumberFormat="1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3" fontId="51" fillId="0" borderId="0" xfId="0" applyNumberFormat="1" applyFont="1" applyBorder="1" applyAlignment="1">
      <alignment horizontal="center" vertical="center"/>
    </xf>
    <xf numFmtId="0" fontId="0" fillId="3" borderId="0" xfId="0" applyFill="1" applyAlignment="1">
      <alignment wrapText="1"/>
    </xf>
    <xf numFmtId="0" fontId="27" fillId="5" borderId="4" xfId="0" applyFont="1" applyFill="1" applyBorder="1" applyAlignment="1">
      <alignment horizontal="right" vertical="center" wrapText="1"/>
    </xf>
    <xf numFmtId="0" fontId="27" fillId="5" borderId="0" xfId="0" applyFont="1" applyFill="1" applyBorder="1" applyAlignment="1">
      <alignment horizontal="right" vertical="center" wrapText="1"/>
    </xf>
    <xf numFmtId="10" fontId="5" fillId="0" borderId="0" xfId="0" applyNumberFormat="1" applyFont="1" applyBorder="1" applyAlignment="1">
      <alignment horizontal="right" vertical="center" wrapText="1"/>
    </xf>
    <xf numFmtId="0" fontId="63" fillId="11" borderId="82" xfId="0" applyFont="1" applyFill="1" applyBorder="1" applyAlignment="1">
      <alignment horizontal="left" vertical="center" wrapText="1" indent="3"/>
    </xf>
    <xf numFmtId="3" fontId="64" fillId="11" borderId="82" xfId="0" applyNumberFormat="1" applyFont="1" applyFill="1" applyBorder="1" applyAlignment="1">
      <alignment horizontal="right" vertical="center"/>
    </xf>
    <xf numFmtId="0" fontId="64" fillId="11" borderId="83" xfId="0" applyFont="1" applyFill="1" applyBorder="1" applyAlignment="1">
      <alignment horizontal="right" vertical="center"/>
    </xf>
    <xf numFmtId="0" fontId="63" fillId="13" borderId="82" xfId="0" applyFont="1" applyFill="1" applyBorder="1" applyAlignment="1">
      <alignment horizontal="left" vertical="center" wrapText="1" indent="5"/>
    </xf>
    <xf numFmtId="3" fontId="64" fillId="13" borderId="82" xfId="0" applyNumberFormat="1" applyFont="1" applyFill="1" applyBorder="1" applyAlignment="1">
      <alignment horizontal="right" vertical="center"/>
    </xf>
    <xf numFmtId="0" fontId="64" fillId="13" borderId="83" xfId="0" applyFont="1" applyFill="1" applyBorder="1" applyAlignment="1">
      <alignment horizontal="right" vertical="center"/>
    </xf>
    <xf numFmtId="0" fontId="63" fillId="11" borderId="82" xfId="0" applyFont="1" applyFill="1" applyBorder="1" applyAlignment="1">
      <alignment horizontal="left" vertical="center" wrapText="1" indent="5"/>
    </xf>
    <xf numFmtId="0" fontId="63" fillId="13" borderId="82" xfId="0" applyFont="1" applyFill="1" applyBorder="1" applyAlignment="1">
      <alignment horizontal="left" vertical="center" wrapText="1" indent="3"/>
    </xf>
    <xf numFmtId="0" fontId="63" fillId="11" borderId="82" xfId="0" applyFont="1" applyFill="1" applyBorder="1" applyAlignment="1">
      <alignment horizontal="left" vertical="center" wrapText="1" indent="4"/>
    </xf>
    <xf numFmtId="0" fontId="63" fillId="13" borderId="82" xfId="0" applyFont="1" applyFill="1" applyBorder="1" applyAlignment="1">
      <alignment horizontal="left" vertical="center" wrapText="1" indent="4"/>
    </xf>
    <xf numFmtId="0" fontId="63" fillId="11" borderId="82" xfId="0" applyFont="1" applyFill="1" applyBorder="1" applyAlignment="1">
      <alignment horizontal="left" vertical="center" wrapText="1" indent="1"/>
    </xf>
    <xf numFmtId="0" fontId="63" fillId="11" borderId="84" xfId="0" applyFont="1" applyFill="1" applyBorder="1" applyAlignment="1">
      <alignment horizontal="left" vertical="center" wrapText="1" indent="5"/>
    </xf>
    <xf numFmtId="0" fontId="64" fillId="11" borderId="85" xfId="0" applyFont="1" applyFill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wrapText="1"/>
    </xf>
    <xf numFmtId="0" fontId="65" fillId="12" borderId="80" xfId="0" applyFont="1" applyFill="1" applyBorder="1" applyAlignment="1">
      <alignment horizontal="left" vertical="center" wrapText="1"/>
    </xf>
    <xf numFmtId="3" fontId="66" fillId="12" borderId="80" xfId="0" applyNumberFormat="1" applyFont="1" applyFill="1" applyBorder="1" applyAlignment="1">
      <alignment horizontal="right" vertical="center"/>
    </xf>
    <xf numFmtId="0" fontId="66" fillId="12" borderId="81" xfId="0" applyFont="1" applyFill="1" applyBorder="1" applyAlignment="1">
      <alignment horizontal="right" vertical="center"/>
    </xf>
    <xf numFmtId="0" fontId="63" fillId="13" borderId="82" xfId="0" applyFont="1" applyFill="1" applyBorder="1" applyAlignment="1">
      <alignment horizontal="left" vertical="center" wrapText="1" indent="1"/>
    </xf>
    <xf numFmtId="0" fontId="64" fillId="13" borderId="82" xfId="0" applyFont="1" applyFill="1" applyBorder="1" applyAlignment="1">
      <alignment horizontal="right" vertical="center"/>
    </xf>
    <xf numFmtId="0" fontId="64" fillId="11" borderId="82" xfId="0" applyFont="1" applyFill="1" applyBorder="1" applyAlignment="1">
      <alignment horizontal="right" vertical="center"/>
    </xf>
    <xf numFmtId="0" fontId="64" fillId="11" borderId="84" xfId="0" applyFont="1" applyFill="1" applyBorder="1" applyAlignment="1">
      <alignment horizontal="right" vertical="center"/>
    </xf>
    <xf numFmtId="0" fontId="4" fillId="0" borderId="0" xfId="1" applyBorder="1" applyAlignment="1">
      <alignment horizontal="left" vertical="center" wrapText="1"/>
    </xf>
    <xf numFmtId="0" fontId="63" fillId="11" borderId="80" xfId="0" applyFont="1" applyFill="1" applyBorder="1" applyAlignment="1">
      <alignment horizontal="left" vertical="center" wrapText="1"/>
    </xf>
    <xf numFmtId="3" fontId="64" fillId="11" borderId="80" xfId="0" applyNumberFormat="1" applyFont="1" applyFill="1" applyBorder="1" applyAlignment="1">
      <alignment horizontal="right" vertical="center"/>
    </xf>
    <xf numFmtId="0" fontId="64" fillId="11" borderId="81" xfId="0" applyFont="1" applyFill="1" applyBorder="1" applyAlignment="1">
      <alignment horizontal="right" vertical="center"/>
    </xf>
    <xf numFmtId="3" fontId="5" fillId="0" borderId="6" xfId="0" applyNumberFormat="1" applyFont="1" applyBorder="1" applyAlignment="1">
      <alignment horizontal="center" vertical="center" wrapText="1"/>
    </xf>
    <xf numFmtId="0" fontId="63" fillId="11" borderId="84" xfId="0" applyFont="1" applyFill="1" applyBorder="1" applyAlignment="1">
      <alignment horizontal="left" vertical="center" wrapText="1" indent="3"/>
    </xf>
    <xf numFmtId="0" fontId="63" fillId="11" borderId="82" xfId="0" applyFont="1" applyFill="1" applyBorder="1" applyAlignment="1">
      <alignment horizontal="left" vertical="center" wrapText="1"/>
    </xf>
    <xf numFmtId="0" fontId="63" fillId="11" borderId="84" xfId="0" applyFont="1" applyFill="1" applyBorder="1" applyAlignment="1">
      <alignment horizontal="left" vertical="center" wrapText="1" indent="4"/>
    </xf>
    <xf numFmtId="0" fontId="63" fillId="13" borderId="82" xfId="0" applyFont="1" applyFill="1" applyBorder="1" applyAlignment="1">
      <alignment horizontal="left" vertical="center" wrapText="1"/>
    </xf>
    <xf numFmtId="3" fontId="20" fillId="0" borderId="0" xfId="12" applyNumberFormat="1" applyFont="1" applyBorder="1" applyAlignment="1"/>
    <xf numFmtId="0" fontId="63" fillId="13" borderId="80" xfId="0" applyFont="1" applyFill="1" applyBorder="1" applyAlignment="1">
      <alignment horizontal="center" wrapText="1"/>
    </xf>
    <xf numFmtId="0" fontId="63" fillId="13" borderId="81" xfId="0" applyFont="1" applyFill="1" applyBorder="1" applyAlignment="1">
      <alignment horizont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3" fontId="27" fillId="5" borderId="73" xfId="0" applyNumberFormat="1" applyFont="1" applyFill="1" applyBorder="1" applyAlignment="1">
      <alignment horizontal="right" vertical="center" wrapText="1"/>
    </xf>
    <xf numFmtId="3" fontId="27" fillId="5" borderId="10" xfId="0" applyNumberFormat="1" applyFont="1" applyFill="1" applyBorder="1" applyAlignment="1">
      <alignment horizontal="right" vertical="center" wrapText="1"/>
    </xf>
    <xf numFmtId="3" fontId="27" fillId="5" borderId="18" xfId="0" applyNumberFormat="1" applyFont="1" applyFill="1" applyBorder="1" applyAlignment="1">
      <alignment horizontal="right" vertical="center" wrapText="1"/>
    </xf>
    <xf numFmtId="3" fontId="27" fillId="5" borderId="5" xfId="0" applyNumberFormat="1" applyFont="1" applyFill="1" applyBorder="1" applyAlignment="1">
      <alignment horizontal="right" vertical="center" wrapText="1"/>
    </xf>
    <xf numFmtId="0" fontId="0" fillId="0" borderId="0" xfId="0"/>
    <xf numFmtId="3" fontId="0" fillId="17" borderId="0" xfId="0" applyNumberFormat="1" applyFill="1" applyBorder="1"/>
    <xf numFmtId="3" fontId="0" fillId="17" borderId="33" xfId="0" applyNumberFormat="1" applyFill="1" applyBorder="1"/>
    <xf numFmtId="3" fontId="0" fillId="17" borderId="19" xfId="0" applyNumberFormat="1" applyFill="1" applyBorder="1"/>
    <xf numFmtId="3" fontId="0" fillId="17" borderId="57" xfId="0" applyNumberFormat="1" applyFill="1" applyBorder="1"/>
    <xf numFmtId="3" fontId="45" fillId="17" borderId="0" xfId="0" applyNumberFormat="1" applyFont="1" applyFill="1" applyBorder="1"/>
    <xf numFmtId="3" fontId="0" fillId="17" borderId="44" xfId="0" applyNumberFormat="1" applyFill="1" applyBorder="1"/>
    <xf numFmtId="164" fontId="0" fillId="0" borderId="0" xfId="2" applyNumberFormat="1" applyFont="1" applyBorder="1"/>
    <xf numFmtId="3" fontId="0" fillId="17" borderId="89" xfId="0" applyNumberFormat="1" applyFill="1" applyBorder="1"/>
    <xf numFmtId="3" fontId="0" fillId="17" borderId="90" xfId="0" applyNumberFormat="1" applyFill="1" applyBorder="1"/>
    <xf numFmtId="3" fontId="0" fillId="0" borderId="0" xfId="0" applyNumberFormat="1"/>
    <xf numFmtId="3" fontId="0" fillId="0" borderId="0" xfId="2" applyNumberFormat="1" applyFont="1" applyBorder="1"/>
    <xf numFmtId="3" fontId="0" fillId="0" borderId="0" xfId="0" applyNumberFormat="1" applyFill="1" applyBorder="1"/>
    <xf numFmtId="164" fontId="0" fillId="0" borderId="0" xfId="2" applyNumberFormat="1" applyFont="1"/>
    <xf numFmtId="3" fontId="45" fillId="17" borderId="60" xfId="0" applyNumberFormat="1" applyFont="1" applyFill="1" applyBorder="1"/>
    <xf numFmtId="3" fontId="45" fillId="17" borderId="19" xfId="0" applyNumberFormat="1" applyFont="1" applyFill="1" applyBorder="1"/>
    <xf numFmtId="3" fontId="45" fillId="17" borderId="91" xfId="0" applyNumberFormat="1" applyFont="1" applyFill="1" applyBorder="1"/>
    <xf numFmtId="3" fontId="45" fillId="17" borderId="57" xfId="0" applyNumberFormat="1" applyFont="1" applyFill="1" applyBorder="1"/>
    <xf numFmtId="3" fontId="45" fillId="17" borderId="89" xfId="0" applyNumberFormat="1" applyFont="1" applyFill="1" applyBorder="1"/>
    <xf numFmtId="3" fontId="45" fillId="17" borderId="44" xfId="0" applyNumberFormat="1" applyFont="1" applyFill="1" applyBorder="1"/>
    <xf numFmtId="0" fontId="71" fillId="0" borderId="0" xfId="0" applyFont="1"/>
    <xf numFmtId="0" fontId="0" fillId="0" borderId="0" xfId="0"/>
    <xf numFmtId="0" fontId="2" fillId="20" borderId="3" xfId="0" applyFont="1" applyFill="1" applyBorder="1" applyAlignment="1">
      <alignment horizontal="center" vertical="center" wrapText="1"/>
    </xf>
    <xf numFmtId="0" fontId="2" fillId="20" borderId="6" xfId="0" applyFont="1" applyFill="1" applyBorder="1" applyAlignment="1">
      <alignment horizontal="center" vertical="center" wrapText="1"/>
    </xf>
    <xf numFmtId="14" fontId="19" fillId="17" borderId="19" xfId="3" applyNumberFormat="1" applyFont="1" applyFill="1" applyBorder="1" applyAlignment="1">
      <alignment horizontal="right"/>
    </xf>
    <xf numFmtId="0" fontId="30" fillId="17" borderId="79" xfId="0" applyFont="1" applyFill="1" applyBorder="1" applyAlignment="1">
      <alignment horizontal="center" vertical="top" wrapText="1"/>
    </xf>
    <xf numFmtId="0" fontId="30" fillId="17" borderId="28" xfId="0" applyFont="1" applyFill="1" applyBorder="1" applyAlignment="1">
      <alignment horizontal="center" vertical="top" wrapText="1"/>
    </xf>
    <xf numFmtId="0" fontId="30" fillId="17" borderId="29" xfId="0" applyFont="1" applyFill="1" applyBorder="1" applyAlignment="1">
      <alignment horizontal="center" vertical="top" wrapText="1"/>
    </xf>
    <xf numFmtId="0" fontId="27" fillId="17" borderId="23" xfId="0" applyFont="1" applyFill="1" applyBorder="1" applyAlignment="1">
      <alignment horizontal="left" vertical="top" wrapText="1"/>
    </xf>
    <xf numFmtId="0" fontId="27" fillId="17" borderId="24" xfId="0" applyFont="1" applyFill="1" applyBorder="1" applyAlignment="1">
      <alignment horizontal="left" vertical="top" wrapText="1"/>
    </xf>
    <xf numFmtId="0" fontId="36" fillId="20" borderId="1" xfId="0" applyFont="1" applyFill="1" applyBorder="1"/>
    <xf numFmtId="0" fontId="35" fillId="20" borderId="9" xfId="0" applyFont="1" applyFill="1" applyBorder="1" applyAlignment="1">
      <alignment horizontal="center"/>
    </xf>
    <xf numFmtId="0" fontId="35" fillId="20" borderId="10" xfId="0" applyFont="1" applyFill="1" applyBorder="1"/>
    <xf numFmtId="0" fontId="36" fillId="20" borderId="50" xfId="0" applyFont="1" applyFill="1" applyBorder="1"/>
    <xf numFmtId="0" fontId="7" fillId="17" borderId="6" xfId="0" applyFont="1" applyFill="1" applyBorder="1" applyAlignment="1">
      <alignment horizontal="center" vertical="center" wrapText="1"/>
    </xf>
    <xf numFmtId="0" fontId="59" fillId="17" borderId="0" xfId="0" applyFont="1" applyFill="1" applyAlignment="1"/>
    <xf numFmtId="0" fontId="58" fillId="17" borderId="0" xfId="0" applyFont="1" applyFill="1" applyAlignment="1"/>
    <xf numFmtId="0" fontId="7" fillId="17" borderId="14" xfId="0" applyFont="1" applyFill="1" applyBorder="1" applyAlignment="1">
      <alignment horizontal="center" vertical="center" wrapText="1"/>
    </xf>
    <xf numFmtId="0" fontId="7" fillId="17" borderId="5" xfId="0" applyFont="1" applyFill="1" applyBorder="1" applyAlignment="1">
      <alignment horizontal="center" vertical="center" wrapText="1"/>
    </xf>
    <xf numFmtId="0" fontId="5" fillId="17" borderId="5" xfId="0" applyFont="1" applyFill="1" applyBorder="1" applyAlignment="1">
      <alignment vertical="center" wrapText="1"/>
    </xf>
    <xf numFmtId="0" fontId="0" fillId="0" borderId="0" xfId="0"/>
    <xf numFmtId="0" fontId="0" fillId="0" borderId="0" xfId="0" applyFill="1" applyBorder="1"/>
    <xf numFmtId="0" fontId="20" fillId="20" borderId="8" xfId="0" applyFont="1" applyFill="1" applyBorder="1" applyAlignment="1">
      <alignment horizontal="left" indent="4"/>
    </xf>
    <xf numFmtId="0" fontId="0" fillId="20" borderId="9" xfId="0" applyFill="1" applyBorder="1"/>
    <xf numFmtId="0" fontId="0" fillId="20" borderId="10" xfId="0" applyFill="1" applyBorder="1"/>
    <xf numFmtId="0" fontId="35" fillId="17" borderId="1" xfId="8" applyFont="1" applyFill="1" applyBorder="1" applyAlignment="1">
      <alignment horizontal="center" vertical="center"/>
    </xf>
    <xf numFmtId="0" fontId="35" fillId="17" borderId="7" xfId="8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8" xfId="0" applyFont="1" applyBorder="1" applyAlignment="1">
      <alignment vertical="center" wrapText="1"/>
    </xf>
    <xf numFmtId="1" fontId="34" fillId="0" borderId="30" xfId="0" applyNumberFormat="1" applyFont="1" applyBorder="1"/>
    <xf numFmtId="2" fontId="23" fillId="0" borderId="30" xfId="17" applyNumberFormat="1" applyFont="1" applyFill="1" applyBorder="1" applyAlignment="1">
      <alignment horizontal="right" wrapText="1"/>
    </xf>
    <xf numFmtId="10" fontId="23" fillId="0" borderId="30" xfId="2" applyNumberFormat="1" applyFont="1" applyFill="1" applyBorder="1" applyAlignment="1">
      <alignment horizontal="right" wrapText="1"/>
    </xf>
    <xf numFmtId="3" fontId="27" fillId="5" borderId="25" xfId="0" applyNumberFormat="1" applyFont="1" applyFill="1" applyBorder="1" applyAlignment="1">
      <alignment horizontal="right" vertical="center" wrapText="1"/>
    </xf>
    <xf numFmtId="3" fontId="27" fillId="5" borderId="20" xfId="0" applyNumberFormat="1" applyFont="1" applyFill="1" applyBorder="1" applyAlignment="1">
      <alignment horizontal="right" vertical="center" wrapText="1"/>
    </xf>
    <xf numFmtId="165" fontId="27" fillId="5" borderId="20" xfId="15" applyNumberFormat="1" applyFont="1" applyFill="1" applyBorder="1" applyAlignment="1">
      <alignment horizontal="right" vertical="center" wrapText="1"/>
    </xf>
    <xf numFmtId="3" fontId="0" fillId="0" borderId="36" xfId="0" applyNumberFormat="1" applyBorder="1" applyAlignment="1">
      <alignment horizontal="right" vertical="center"/>
    </xf>
    <xf numFmtId="0" fontId="0" fillId="0" borderId="0" xfId="0"/>
    <xf numFmtId="0" fontId="0" fillId="0" borderId="0" xfId="0"/>
    <xf numFmtId="0" fontId="7" fillId="17" borderId="5" xfId="0" applyFont="1" applyFill="1" applyBorder="1" applyAlignment="1">
      <alignment horizontal="center" vertical="center" wrapText="1"/>
    </xf>
    <xf numFmtId="165" fontId="27" fillId="5" borderId="20" xfId="15" applyNumberFormat="1" applyFont="1" applyFill="1" applyBorder="1" applyAlignment="1">
      <alignment horizontal="right" vertical="top" wrapText="1"/>
    </xf>
    <xf numFmtId="165" fontId="27" fillId="6" borderId="20" xfId="15" applyNumberFormat="1" applyFont="1" applyFill="1" applyBorder="1" applyAlignment="1">
      <alignment horizontal="right" vertical="top" wrapText="1"/>
    </xf>
    <xf numFmtId="165" fontId="27" fillId="5" borderId="25" xfId="15" applyNumberFormat="1" applyFont="1" applyFill="1" applyBorder="1" applyAlignment="1">
      <alignment horizontal="right" vertical="top" wrapText="1"/>
    </xf>
    <xf numFmtId="165" fontId="27" fillId="6" borderId="25" xfId="15" applyNumberFormat="1" applyFont="1" applyFill="1" applyBorder="1" applyAlignment="1">
      <alignment horizontal="right" vertical="top" wrapText="1"/>
    </xf>
    <xf numFmtId="0" fontId="27" fillId="5" borderId="25" xfId="0" quotePrefix="1" applyFont="1" applyFill="1" applyBorder="1" applyAlignment="1">
      <alignment horizontal="right" vertical="top" wrapText="1"/>
    </xf>
    <xf numFmtId="0" fontId="27" fillId="6" borderId="25" xfId="0" quotePrefix="1" applyFont="1" applyFill="1" applyBorder="1" applyAlignment="1">
      <alignment horizontal="right" vertical="top" wrapText="1"/>
    </xf>
    <xf numFmtId="0" fontId="27" fillId="5" borderId="25" xfId="0" applyFont="1" applyFill="1" applyBorder="1" applyAlignment="1" applyProtection="1">
      <alignment horizontal="left" vertical="top" wrapText="1"/>
    </xf>
    <xf numFmtId="164" fontId="39" fillId="3" borderId="18" xfId="20" applyNumberFormat="1" applyFont="1" applyFill="1" applyBorder="1"/>
    <xf numFmtId="0" fontId="74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ill="1"/>
    <xf numFmtId="0" fontId="77" fillId="0" borderId="0" xfId="6" applyFont="1" applyFill="1" applyBorder="1" applyAlignment="1">
      <alignment horizontal="left" wrapText="1"/>
    </xf>
    <xf numFmtId="3" fontId="0" fillId="17" borderId="60" xfId="0" applyNumberFormat="1" applyFill="1" applyBorder="1"/>
    <xf numFmtId="3" fontId="0" fillId="17" borderId="91" xfId="0" applyNumberFormat="1" applyFill="1" applyBorder="1"/>
    <xf numFmtId="0" fontId="28" fillId="0" borderId="0" xfId="0" applyFont="1" applyAlignment="1">
      <alignment horizontal="center" wrapText="1"/>
    </xf>
    <xf numFmtId="0" fontId="0" fillId="0" borderId="96" xfId="0" applyBorder="1" applyAlignment="1">
      <alignment horizontal="center"/>
    </xf>
    <xf numFmtId="0" fontId="0" fillId="0" borderId="0" xfId="0"/>
    <xf numFmtId="0" fontId="4" fillId="0" borderId="0" xfId="1" applyAlignment="1">
      <alignment horizontal="left"/>
    </xf>
    <xf numFmtId="0" fontId="65" fillId="12" borderId="82" xfId="0" applyFont="1" applyFill="1" applyBorder="1" applyAlignment="1">
      <alignment horizontal="left" vertical="center" wrapText="1" indent="3"/>
    </xf>
    <xf numFmtId="3" fontId="66" fillId="12" borderId="82" xfId="0" applyNumberFormat="1" applyFont="1" applyFill="1" applyBorder="1" applyAlignment="1">
      <alignment horizontal="right" vertical="center"/>
    </xf>
    <xf numFmtId="0" fontId="35" fillId="17" borderId="93" xfId="8" applyFont="1" applyFill="1" applyBorder="1" applyAlignment="1">
      <alignment horizontal="center" vertical="center" wrapText="1"/>
    </xf>
    <xf numFmtId="0" fontId="66" fillId="12" borderId="83" xfId="0" applyFont="1" applyFill="1" applyBorder="1" applyAlignment="1">
      <alignment horizontal="right" vertical="center"/>
    </xf>
    <xf numFmtId="0" fontId="35" fillId="17" borderId="18" xfId="8" applyFont="1" applyFill="1" applyBorder="1" applyAlignment="1">
      <alignment horizontal="center" vertical="center" wrapText="1"/>
    </xf>
    <xf numFmtId="0" fontId="35" fillId="17" borderId="94" xfId="8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27" fillId="5" borderId="25" xfId="0" applyNumberFormat="1" applyFont="1" applyFill="1" applyBorder="1" applyAlignment="1" applyProtection="1">
      <alignment vertical="top" wrapText="1"/>
    </xf>
    <xf numFmtId="2" fontId="27" fillId="5" borderId="25" xfId="0" applyNumberFormat="1" applyFont="1" applyFill="1" applyBorder="1" applyAlignment="1" applyProtection="1">
      <alignment horizontal="left" vertical="top" wrapText="1"/>
    </xf>
    <xf numFmtId="2" fontId="27" fillId="5" borderId="10" xfId="0" applyNumberFormat="1" applyFont="1" applyFill="1" applyBorder="1" applyAlignment="1">
      <alignment horizontal="right" vertical="center" wrapText="1"/>
    </xf>
    <xf numFmtId="2" fontId="27" fillId="5" borderId="5" xfId="0" applyNumberFormat="1" applyFont="1" applyFill="1" applyBorder="1" applyAlignment="1">
      <alignment horizontal="right" vertical="center" wrapText="1"/>
    </xf>
    <xf numFmtId="164" fontId="39" fillId="3" borderId="18" xfId="2" applyNumberFormat="1" applyFont="1" applyFill="1" applyBorder="1"/>
    <xf numFmtId="3" fontId="5" fillId="0" borderId="18" xfId="0" applyNumberFormat="1" applyFont="1" applyBorder="1" applyAlignment="1">
      <alignment horizontal="center" vertical="center"/>
    </xf>
    <xf numFmtId="9" fontId="5" fillId="0" borderId="10" xfId="2" applyFont="1" applyBorder="1" applyAlignment="1">
      <alignment horizontal="center" vertical="center"/>
    </xf>
    <xf numFmtId="3" fontId="27" fillId="5" borderId="97" xfId="0" applyNumberFormat="1" applyFont="1" applyFill="1" applyBorder="1" applyAlignment="1">
      <alignment horizontal="right" vertical="center" wrapText="1"/>
    </xf>
    <xf numFmtId="10" fontId="5" fillId="0" borderId="17" xfId="0" applyNumberFormat="1" applyFont="1" applyBorder="1" applyAlignment="1">
      <alignment horizontal="right" vertical="center" wrapText="1"/>
    </xf>
    <xf numFmtId="10" fontId="5" fillId="0" borderId="73" xfId="0" applyNumberFormat="1" applyFont="1" applyBorder="1" applyAlignment="1">
      <alignment horizontal="right" vertical="center" wrapText="1"/>
    </xf>
    <xf numFmtId="0" fontId="7" fillId="17" borderId="9" xfId="0" applyFont="1" applyFill="1" applyBorder="1" applyAlignment="1">
      <alignment horizontal="center" vertical="center" wrapText="1"/>
    </xf>
    <xf numFmtId="164" fontId="14" fillId="0" borderId="6" xfId="2" applyNumberFormat="1" applyFont="1" applyBorder="1" applyAlignment="1">
      <alignment vertical="center" wrapText="1"/>
    </xf>
    <xf numFmtId="0" fontId="0" fillId="0" borderId="0" xfId="0"/>
    <xf numFmtId="0" fontId="7" fillId="17" borderId="8" xfId="0" applyFont="1" applyFill="1" applyBorder="1" applyAlignment="1">
      <alignment horizontal="center" vertical="center" wrapText="1"/>
    </xf>
    <xf numFmtId="0" fontId="7" fillId="17" borderId="10" xfId="0" applyFont="1" applyFill="1" applyBorder="1" applyAlignment="1">
      <alignment horizontal="center" vertical="center" wrapText="1"/>
    </xf>
    <xf numFmtId="0" fontId="0" fillId="0" borderId="0" xfId="0"/>
    <xf numFmtId="0" fontId="29" fillId="0" borderId="0" xfId="0" applyFont="1" applyBorder="1"/>
    <xf numFmtId="0" fontId="28" fillId="0" borderId="44" xfId="0" applyFont="1" applyBorder="1"/>
    <xf numFmtId="3" fontId="20" fillId="0" borderId="43" xfId="0" applyNumberFormat="1" applyFont="1" applyBorder="1" applyAlignment="1">
      <alignment horizontal="right"/>
    </xf>
    <xf numFmtId="1" fontId="21" fillId="4" borderId="14" xfId="0" applyNumberFormat="1" applyFont="1" applyFill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4" fillId="0" borderId="18" xfId="1" applyBorder="1"/>
    <xf numFmtId="0" fontId="55" fillId="17" borderId="7" xfId="0" applyFont="1" applyFill="1" applyBorder="1" applyAlignment="1">
      <alignment horizontal="center" vertical="center" wrapText="1"/>
    </xf>
    <xf numFmtId="0" fontId="55" fillId="17" borderId="15" xfId="0" applyFont="1" applyFill="1" applyBorder="1" applyAlignment="1">
      <alignment horizontal="center" vertical="center" wrapText="1"/>
    </xf>
    <xf numFmtId="0" fontId="55" fillId="17" borderId="14" xfId="0" applyFont="1" applyFill="1" applyBorder="1" applyAlignment="1">
      <alignment horizontal="center" vertical="center" wrapText="1"/>
    </xf>
    <xf numFmtId="0" fontId="55" fillId="17" borderId="13" xfId="0" applyFont="1" applyFill="1" applyBorder="1" applyAlignment="1">
      <alignment horizontal="center" vertical="center" wrapText="1"/>
    </xf>
    <xf numFmtId="0" fontId="0" fillId="17" borderId="5" xfId="0" applyFill="1" applyBorder="1" applyAlignment="1">
      <alignment vertical="center" wrapText="1"/>
    </xf>
    <xf numFmtId="0" fontId="0" fillId="17" borderId="6" xfId="0" applyFill="1" applyBorder="1" applyAlignment="1">
      <alignment vertical="center" wrapText="1"/>
    </xf>
    <xf numFmtId="0" fontId="55" fillId="17" borderId="6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44" xfId="0" applyBorder="1" applyAlignment="1">
      <alignment horizontal="center"/>
    </xf>
    <xf numFmtId="0" fontId="28" fillId="17" borderId="105" xfId="0" applyFont="1" applyFill="1" applyBorder="1" applyAlignment="1">
      <alignment wrapText="1"/>
    </xf>
    <xf numFmtId="0" fontId="28" fillId="17" borderId="76" xfId="0" applyFont="1" applyFill="1" applyBorder="1" applyAlignment="1">
      <alignment wrapText="1"/>
    </xf>
    <xf numFmtId="0" fontId="28" fillId="17" borderId="76" xfId="0" applyFont="1" applyFill="1" applyBorder="1" applyAlignment="1">
      <alignment horizontal="center" wrapText="1"/>
    </xf>
    <xf numFmtId="0" fontId="28" fillId="17" borderId="77" xfId="0" applyFont="1" applyFill="1" applyBorder="1" applyAlignment="1">
      <alignment horizontal="center" wrapText="1"/>
    </xf>
    <xf numFmtId="0" fontId="28" fillId="17" borderId="105" xfId="0" applyFont="1" applyFill="1" applyBorder="1" applyAlignment="1">
      <alignment horizontal="center" wrapText="1"/>
    </xf>
    <xf numFmtId="0" fontId="47" fillId="20" borderId="93" xfId="6" applyFont="1" applyFill="1" applyBorder="1" applyAlignment="1">
      <alignment horizontal="center"/>
    </xf>
    <xf numFmtId="0" fontId="47" fillId="20" borderId="15" xfId="6" applyFont="1" applyFill="1" applyBorder="1" applyAlignment="1">
      <alignment horizontal="center"/>
    </xf>
    <xf numFmtId="0" fontId="36" fillId="20" borderId="3" xfId="6" applyFont="1" applyFill="1" applyBorder="1" applyAlignment="1">
      <alignment horizontal="center"/>
    </xf>
    <xf numFmtId="0" fontId="36" fillId="20" borderId="4" xfId="6" applyFont="1" applyFill="1" applyBorder="1" applyAlignment="1">
      <alignment horizontal="center"/>
    </xf>
    <xf numFmtId="0" fontId="36" fillId="20" borderId="6" xfId="6" applyFont="1" applyFill="1" applyBorder="1" applyAlignment="1">
      <alignment horizontal="center"/>
    </xf>
    <xf numFmtId="14" fontId="19" fillId="17" borderId="30" xfId="3" applyNumberFormat="1" applyFont="1" applyFill="1" applyBorder="1" applyAlignment="1">
      <alignment horizontal="right"/>
    </xf>
    <xf numFmtId="0" fontId="0" fillId="0" borderId="0" xfId="0"/>
    <xf numFmtId="0" fontId="7" fillId="17" borderId="5" xfId="0" applyFont="1" applyFill="1" applyBorder="1" applyAlignment="1">
      <alignment horizontal="center" vertical="center" wrapText="1"/>
    </xf>
    <xf numFmtId="0" fontId="7" fillId="17" borderId="14" xfId="0" applyFont="1" applyFill="1" applyBorder="1" applyAlignment="1">
      <alignment horizontal="center" vertical="center" wrapText="1"/>
    </xf>
    <xf numFmtId="0" fontId="0" fillId="17" borderId="0" xfId="0" applyFill="1" applyAlignment="1"/>
    <xf numFmtId="0" fontId="1" fillId="20" borderId="8" xfId="0" applyFont="1" applyFill="1" applyBorder="1" applyAlignment="1">
      <alignment horizontal="center" vertical="center"/>
    </xf>
    <xf numFmtId="0" fontId="4" fillId="0" borderId="0" xfId="1" applyAlignment="1">
      <alignment horizontal="left" vertical="top"/>
    </xf>
    <xf numFmtId="0" fontId="7" fillId="17" borderId="18" xfId="0" applyFont="1" applyFill="1" applyBorder="1" applyAlignment="1">
      <alignment horizontal="center" vertical="center" wrapText="1"/>
    </xf>
    <xf numFmtId="0" fontId="50" fillId="3" borderId="30" xfId="0" quotePrefix="1" applyFont="1" applyFill="1" applyBorder="1" applyAlignment="1">
      <alignment horizontal="center" vertical="center" wrapText="1"/>
    </xf>
    <xf numFmtId="3" fontId="50" fillId="3" borderId="30" xfId="0" applyNumberFormat="1" applyFont="1" applyFill="1" applyBorder="1" applyAlignment="1">
      <alignment horizontal="center" vertical="center" wrapText="1"/>
    </xf>
    <xf numFmtId="0" fontId="20" fillId="0" borderId="30" xfId="0" quotePrefix="1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3" fontId="20" fillId="0" borderId="47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0" fillId="3" borderId="44" xfId="0" applyFont="1" applyFill="1" applyBorder="1" applyAlignment="1">
      <alignment horizontal="center" vertical="center" wrapText="1"/>
    </xf>
    <xf numFmtId="3" fontId="50" fillId="3" borderId="95" xfId="0" applyNumberFormat="1" applyFont="1" applyFill="1" applyBorder="1" applyAlignment="1">
      <alignment horizontal="center" vertical="center"/>
    </xf>
    <xf numFmtId="0" fontId="50" fillId="3" borderId="44" xfId="0" quotePrefix="1" applyFont="1" applyFill="1" applyBorder="1" applyAlignment="1">
      <alignment horizontal="center" vertical="center" wrapText="1"/>
    </xf>
    <xf numFmtId="3" fontId="50" fillId="3" borderId="44" xfId="0" applyNumberFormat="1" applyFont="1" applyFill="1" applyBorder="1" applyAlignment="1">
      <alignment horizontal="center" vertical="center" wrapText="1"/>
    </xf>
    <xf numFmtId="165" fontId="27" fillId="5" borderId="31" xfId="15" applyNumberFormat="1" applyFont="1" applyFill="1" applyBorder="1" applyAlignment="1">
      <alignment horizontal="right" vertical="top" wrapText="1"/>
    </xf>
    <xf numFmtId="0" fontId="27" fillId="5" borderId="26" xfId="0" quotePrefix="1" applyFont="1" applyFill="1" applyBorder="1" applyAlignment="1">
      <alignment horizontal="right" vertical="top" wrapText="1"/>
    </xf>
    <xf numFmtId="165" fontId="27" fillId="5" borderId="26" xfId="15" applyNumberFormat="1" applyFont="1" applyFill="1" applyBorder="1" applyAlignment="1">
      <alignment horizontal="right" vertical="top" wrapText="1"/>
    </xf>
    <xf numFmtId="165" fontId="27" fillId="5" borderId="30" xfId="15" applyNumberFormat="1" applyFont="1" applyFill="1" applyBorder="1" applyAlignment="1">
      <alignment horizontal="right" vertical="top" wrapText="1"/>
    </xf>
    <xf numFmtId="0" fontId="27" fillId="5" borderId="30" xfId="0" quotePrefix="1" applyFont="1" applyFill="1" applyBorder="1" applyAlignment="1">
      <alignment horizontal="right" vertical="top" wrapText="1"/>
    </xf>
    <xf numFmtId="0" fontId="4" fillId="0" borderId="60" xfId="1" applyBorder="1" applyAlignment="1">
      <alignment vertical="center" wrapText="1"/>
    </xf>
    <xf numFmtId="0" fontId="27" fillId="3" borderId="30" xfId="0" applyFont="1" applyFill="1" applyBorder="1" applyAlignment="1">
      <alignment horizontal="left" vertical="top" wrapText="1"/>
    </xf>
    <xf numFmtId="3" fontId="5" fillId="0" borderId="10" xfId="0" applyNumberFormat="1" applyFont="1" applyBorder="1" applyAlignment="1">
      <alignment horizontal="right" wrapText="1"/>
    </xf>
    <xf numFmtId="0" fontId="13" fillId="0" borderId="14" xfId="0" applyFont="1" applyBorder="1" applyAlignment="1">
      <alignment vertical="center" wrapText="1"/>
    </xf>
    <xf numFmtId="3" fontId="5" fillId="0" borderId="13" xfId="0" applyNumberFormat="1" applyFont="1" applyBorder="1" applyAlignment="1">
      <alignment horizontal="right" wrapText="1"/>
    </xf>
    <xf numFmtId="164" fontId="5" fillId="0" borderId="13" xfId="0" applyNumberFormat="1" applyFont="1" applyBorder="1" applyAlignment="1">
      <alignment horizontal="right" wrapText="1"/>
    </xf>
    <xf numFmtId="0" fontId="10" fillId="0" borderId="18" xfId="0" applyFont="1" applyBorder="1" applyAlignment="1">
      <alignment vertical="center" wrapText="1"/>
    </xf>
    <xf numFmtId="3" fontId="5" fillId="0" borderId="18" xfId="0" applyNumberFormat="1" applyFont="1" applyBorder="1" applyAlignment="1">
      <alignment horizontal="right" wrapText="1"/>
    </xf>
    <xf numFmtId="9" fontId="5" fillId="0" borderId="18" xfId="2" applyFont="1" applyBorder="1" applyAlignment="1">
      <alignment horizontal="right" wrapText="1"/>
    </xf>
    <xf numFmtId="0" fontId="11" fillId="2" borderId="1" xfId="0" applyFont="1" applyFill="1" applyBorder="1" applyAlignment="1">
      <alignment vertical="center" wrapText="1"/>
    </xf>
    <xf numFmtId="9" fontId="5" fillId="0" borderId="18" xfId="0" applyNumberFormat="1" applyFont="1" applyBorder="1" applyAlignment="1">
      <alignment horizontal="right" wrapText="1"/>
    </xf>
    <xf numFmtId="0" fontId="4" fillId="0" borderId="0" xfId="1" applyBorder="1" applyAlignment="1">
      <alignment horizontal="left" vertical="top" wrapText="1"/>
    </xf>
    <xf numFmtId="9" fontId="5" fillId="0" borderId="10" xfId="0" applyNumberFormat="1" applyFont="1" applyBorder="1" applyAlignment="1">
      <alignment horizontal="right" wrapText="1"/>
    </xf>
    <xf numFmtId="164" fontId="14" fillId="0" borderId="6" xfId="2" applyNumberFormat="1" applyFont="1" applyBorder="1" applyAlignment="1">
      <alignment horizontal="right" vertical="center" wrapText="1"/>
    </xf>
    <xf numFmtId="0" fontId="27" fillId="5" borderId="67" xfId="0" applyFont="1" applyFill="1" applyBorder="1" applyAlignment="1">
      <alignment horizontal="left" vertical="top" wrapText="1"/>
    </xf>
    <xf numFmtId="0" fontId="27" fillId="5" borderId="25" xfId="25" applyFont="1" applyFill="1" applyBorder="1" applyAlignment="1">
      <alignment horizontal="left" vertical="top" wrapText="1"/>
    </xf>
    <xf numFmtId="0" fontId="0" fillId="0" borderId="47" xfId="0" applyBorder="1" applyAlignment="1">
      <alignment horizontal="right"/>
    </xf>
    <xf numFmtId="0" fontId="63" fillId="13" borderId="81" xfId="0" applyFont="1" applyFill="1" applyBorder="1" applyAlignment="1">
      <alignment horizontal="center" wrapText="1"/>
    </xf>
    <xf numFmtId="0" fontId="7" fillId="17" borderId="1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70" fillId="0" borderId="0" xfId="0" applyNumberFormat="1" applyFont="1"/>
    <xf numFmtId="9" fontId="27" fillId="5" borderId="67" xfId="2" applyFont="1" applyFill="1" applyBorder="1" applyAlignment="1">
      <alignment horizontal="left" vertical="top" wrapText="1"/>
    </xf>
    <xf numFmtId="0" fontId="27" fillId="5" borderId="30" xfId="0" applyFont="1" applyFill="1" applyBorder="1" applyAlignment="1">
      <alignment horizontal="right" vertical="center" wrapText="1"/>
    </xf>
    <xf numFmtId="0" fontId="30" fillId="17" borderId="25" xfId="0" applyFont="1" applyFill="1" applyBorder="1" applyAlignment="1">
      <alignment horizontal="center" vertical="center" wrapText="1"/>
    </xf>
    <xf numFmtId="0" fontId="30" fillId="17" borderId="20" xfId="0" applyFont="1" applyFill="1" applyBorder="1" applyAlignment="1">
      <alignment horizontal="center" vertical="center" wrapText="1"/>
    </xf>
    <xf numFmtId="0" fontId="28" fillId="17" borderId="36" xfId="0" applyFont="1" applyFill="1" applyBorder="1" applyAlignment="1">
      <alignment horizontal="center" vertical="center"/>
    </xf>
    <xf numFmtId="0" fontId="27" fillId="17" borderId="100" xfId="0" applyFont="1" applyFill="1" applyBorder="1" applyAlignment="1">
      <alignment horizontal="center" vertical="center" wrapText="1"/>
    </xf>
    <xf numFmtId="0" fontId="0" fillId="17" borderId="101" xfId="0" applyFill="1" applyBorder="1" applyAlignment="1">
      <alignment horizontal="center" vertical="center"/>
    </xf>
    <xf numFmtId="0" fontId="0" fillId="17" borderId="13" xfId="0" applyFill="1" applyBorder="1" applyAlignment="1">
      <alignment horizontal="center" vertical="center"/>
    </xf>
    <xf numFmtId="0" fontId="27" fillId="17" borderId="102" xfId="0" applyFont="1" applyFill="1" applyBorder="1" applyAlignment="1">
      <alignment horizontal="center" vertical="center" wrapText="1"/>
    </xf>
    <xf numFmtId="0" fontId="27" fillId="5" borderId="20" xfId="0" quotePrefix="1" applyFont="1" applyFill="1" applyBorder="1" applyAlignment="1">
      <alignment horizontal="right" vertical="top" wrapText="1"/>
    </xf>
    <xf numFmtId="0" fontId="27" fillId="6" borderId="20" xfId="0" applyFont="1" applyFill="1" applyBorder="1" applyAlignment="1">
      <alignment horizontal="right" vertical="top" wrapText="1"/>
    </xf>
    <xf numFmtId="0" fontId="27" fillId="6" borderId="20" xfId="0" quotePrefix="1" applyFont="1" applyFill="1" applyBorder="1" applyAlignment="1">
      <alignment horizontal="right" vertical="top" wrapText="1"/>
    </xf>
    <xf numFmtId="0" fontId="27" fillId="5" borderId="111" xfId="0" quotePrefix="1" applyFont="1" applyFill="1" applyBorder="1" applyAlignment="1">
      <alignment horizontal="right" vertical="top" wrapText="1"/>
    </xf>
    <xf numFmtId="0" fontId="27" fillId="5" borderId="99" xfId="0" applyFont="1" applyFill="1" applyBorder="1" applyAlignment="1">
      <alignment horizontal="left" vertical="top" wrapText="1"/>
    </xf>
    <xf numFmtId="0" fontId="27" fillId="6" borderId="30" xfId="0" applyFont="1" applyFill="1" applyBorder="1" applyAlignment="1">
      <alignment horizontal="right" vertical="top" wrapText="1"/>
    </xf>
    <xf numFmtId="0" fontId="27" fillId="6" borderId="30" xfId="0" quotePrefix="1" applyFont="1" applyFill="1" applyBorder="1" applyAlignment="1">
      <alignment horizontal="right" vertical="top" wrapText="1"/>
    </xf>
    <xf numFmtId="0" fontId="0" fillId="0" borderId="44" xfId="0" applyBorder="1" applyAlignment="1">
      <alignment vertical="top"/>
    </xf>
    <xf numFmtId="165" fontId="0" fillId="0" borderId="44" xfId="0" applyNumberFormat="1" applyBorder="1" applyAlignment="1">
      <alignment horizontal="right"/>
    </xf>
    <xf numFmtId="0" fontId="28" fillId="0" borderId="95" xfId="0" applyFont="1" applyBorder="1"/>
    <xf numFmtId="0" fontId="27" fillId="5" borderId="67" xfId="0" applyFont="1" applyFill="1" applyBorder="1" applyAlignment="1">
      <alignment horizontal="right" vertical="top" wrapText="1"/>
    </xf>
    <xf numFmtId="165" fontId="0" fillId="0" borderId="47" xfId="15" applyNumberFormat="1" applyFont="1" applyBorder="1" applyAlignment="1">
      <alignment horizontal="right"/>
    </xf>
    <xf numFmtId="0" fontId="28" fillId="0" borderId="47" xfId="0" applyFont="1" applyBorder="1" applyAlignment="1">
      <alignment horizontal="right"/>
    </xf>
    <xf numFmtId="165" fontId="28" fillId="0" borderId="47" xfId="0" applyNumberFormat="1" applyFont="1" applyBorder="1" applyAlignment="1">
      <alignment horizontal="right"/>
    </xf>
    <xf numFmtId="165" fontId="0" fillId="0" borderId="47" xfId="0" applyNumberFormat="1" applyBorder="1" applyAlignment="1">
      <alignment horizontal="right"/>
    </xf>
    <xf numFmtId="164" fontId="0" fillId="0" borderId="30" xfId="2" applyNumberFormat="1" applyFont="1" applyBorder="1" applyAlignment="1">
      <alignment horizontal="right"/>
    </xf>
    <xf numFmtId="0" fontId="20" fillId="0" borderId="62" xfId="0" applyFont="1" applyBorder="1" applyAlignment="1">
      <alignment horizontal="left" indent="4"/>
    </xf>
    <xf numFmtId="1" fontId="21" fillId="4" borderId="0" xfId="0" applyNumberFormat="1" applyFont="1" applyFill="1" applyBorder="1" applyAlignment="1">
      <alignment horizontal="center"/>
    </xf>
    <xf numFmtId="3" fontId="20" fillId="0" borderId="35" xfId="0" applyNumberFormat="1" applyFont="1" applyBorder="1" applyAlignment="1">
      <alignment horizontal="right"/>
    </xf>
    <xf numFmtId="3" fontId="20" fillId="0" borderId="114" xfId="0" applyNumberFormat="1" applyFont="1" applyBorder="1" applyAlignment="1">
      <alignment horizontal="right"/>
    </xf>
    <xf numFmtId="3" fontId="20" fillId="0" borderId="37" xfId="0" applyNumberFormat="1" applyFont="1" applyBorder="1" applyAlignment="1">
      <alignment horizontal="right"/>
    </xf>
    <xf numFmtId="164" fontId="20" fillId="0" borderId="38" xfId="2" applyNumberFormat="1" applyFont="1" applyBorder="1" applyAlignment="1">
      <alignment horizontal="right"/>
    </xf>
    <xf numFmtId="3" fontId="20" fillId="0" borderId="55" xfId="0" applyNumberFormat="1" applyFont="1" applyBorder="1" applyAlignment="1"/>
    <xf numFmtId="3" fontId="20" fillId="0" borderId="8" xfId="0" applyNumberFormat="1" applyFont="1" applyBorder="1" applyAlignment="1">
      <alignment horizontal="right"/>
    </xf>
    <xf numFmtId="3" fontId="39" fillId="3" borderId="18" xfId="0" applyNumberFormat="1" applyFont="1" applyFill="1" applyBorder="1" applyAlignment="1">
      <alignment horizontal="left"/>
    </xf>
    <xf numFmtId="0" fontId="63" fillId="13" borderId="86" xfId="0" applyFont="1" applyFill="1" applyBorder="1" applyAlignment="1">
      <alignment horizontal="center" vertical="center" wrapText="1"/>
    </xf>
    <xf numFmtId="0" fontId="0" fillId="0" borderId="115" xfId="0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116" xfId="0" applyNumberFormat="1" applyFont="1" applyFill="1" applyBorder="1" applyAlignment="1">
      <alignment vertical="top"/>
    </xf>
    <xf numFmtId="0" fontId="75" fillId="0" borderId="116" xfId="41" applyFont="1" applyFill="1" applyBorder="1" applyAlignment="1">
      <alignment horizontal="left" vertical="top"/>
    </xf>
    <xf numFmtId="0" fontId="0" fillId="0" borderId="116" xfId="0" applyNumberFormat="1" applyFont="1" applyFill="1" applyBorder="1" applyAlignment="1">
      <alignment vertical="top"/>
    </xf>
    <xf numFmtId="0" fontId="78" fillId="0" borderId="116" xfId="0" applyFont="1" applyFill="1" applyBorder="1"/>
    <xf numFmtId="49" fontId="76" fillId="0" borderId="116" xfId="0" applyNumberFormat="1" applyFont="1" applyFill="1" applyBorder="1" applyAlignment="1">
      <alignment vertical="top"/>
    </xf>
    <xf numFmtId="0" fontId="0" fillId="0" borderId="116" xfId="0" applyFill="1" applyBorder="1"/>
    <xf numFmtId="0" fontId="75" fillId="0" borderId="116" xfId="41" applyFont="1" applyFill="1" applyBorder="1" applyAlignment="1">
      <alignment horizontal="left" vertical="top" readingOrder="1"/>
    </xf>
    <xf numFmtId="0" fontId="75" fillId="0" borderId="116" xfId="41" applyNumberFormat="1" applyFont="1" applyFill="1" applyBorder="1" applyAlignment="1">
      <alignment horizontal="left" vertical="top"/>
    </xf>
    <xf numFmtId="0" fontId="77" fillId="0" borderId="116" xfId="0" applyNumberFormat="1" applyFont="1" applyFill="1" applyBorder="1" applyAlignment="1">
      <alignment vertical="top"/>
    </xf>
    <xf numFmtId="0" fontId="77" fillId="0" borderId="116" xfId="0" applyFont="1" applyFill="1" applyBorder="1"/>
    <xf numFmtId="167" fontId="77" fillId="0" borderId="116" xfId="0" applyNumberFormat="1" applyFont="1" applyFill="1" applyBorder="1" applyAlignment="1">
      <alignment vertical="top"/>
    </xf>
    <xf numFmtId="0" fontId="77" fillId="0" borderId="0" xfId="0" applyFont="1" applyFill="1"/>
    <xf numFmtId="0" fontId="77" fillId="0" borderId="116" xfId="0" applyNumberFormat="1" applyFont="1" applyFill="1" applyBorder="1" applyAlignment="1">
      <alignment vertical="top" wrapText="1"/>
    </xf>
    <xf numFmtId="0" fontId="0" fillId="0" borderId="116" xfId="0" applyBorder="1"/>
    <xf numFmtId="0" fontId="0" fillId="0" borderId="116" xfId="0" applyFont="1" applyFill="1" applyBorder="1"/>
    <xf numFmtId="0" fontId="78" fillId="0" borderId="116" xfId="0" applyNumberFormat="1" applyFont="1" applyFill="1" applyBorder="1" applyAlignment="1">
      <alignment vertical="top"/>
    </xf>
    <xf numFmtId="0" fontId="77" fillId="0" borderId="0" xfId="0" applyNumberFormat="1" applyFont="1" applyFill="1" applyBorder="1" applyAlignment="1">
      <alignment vertical="top"/>
    </xf>
    <xf numFmtId="0" fontId="77" fillId="0" borderId="0" xfId="0" applyFont="1" applyFill="1" applyBorder="1"/>
    <xf numFmtId="167" fontId="77" fillId="0" borderId="0" xfId="0" applyNumberFormat="1" applyFont="1" applyFill="1" applyBorder="1" applyAlignment="1">
      <alignment vertical="top"/>
    </xf>
    <xf numFmtId="0" fontId="0" fillId="0" borderId="0" xfId="0" applyFont="1" applyFill="1" applyBorder="1"/>
    <xf numFmtId="0" fontId="0" fillId="0" borderId="0" xfId="0" applyNumberFormat="1" applyFont="1" applyFill="1" applyBorder="1" applyAlignment="1">
      <alignment vertical="top"/>
    </xf>
    <xf numFmtId="0" fontId="78" fillId="0" borderId="0" xfId="0" applyNumberFormat="1" applyFont="1" applyFill="1" applyBorder="1" applyAlignment="1">
      <alignment vertical="top"/>
    </xf>
    <xf numFmtId="0" fontId="72" fillId="0" borderId="0" xfId="0" applyNumberFormat="1" applyFont="1" applyFill="1" applyBorder="1" applyAlignment="1">
      <alignment horizontal="center" vertical="top" wrapText="1"/>
    </xf>
    <xf numFmtId="0" fontId="22" fillId="0" borderId="116" xfId="6" applyFill="1" applyBorder="1"/>
    <xf numFmtId="1" fontId="0" fillId="0" borderId="116" xfId="0" applyNumberFormat="1" applyFill="1" applyBorder="1"/>
    <xf numFmtId="1" fontId="0" fillId="0" borderId="116" xfId="0" applyNumberFormat="1" applyFont="1" applyFill="1" applyBorder="1" applyAlignment="1">
      <alignment vertical="top"/>
    </xf>
    <xf numFmtId="0" fontId="32" fillId="0" borderId="30" xfId="6" quotePrefix="1" applyNumberFormat="1" applyFont="1" applyBorder="1" applyAlignment="1"/>
    <xf numFmtId="0" fontId="0" fillId="0" borderId="0" xfId="0"/>
    <xf numFmtId="0" fontId="17" fillId="0" borderId="0" xfId="10" applyFill="1"/>
    <xf numFmtId="3" fontId="20" fillId="0" borderId="0" xfId="0" applyNumberFormat="1" applyFont="1" applyFill="1" applyBorder="1" applyAlignment="1">
      <alignment horizontal="center" vertical="center"/>
    </xf>
    <xf numFmtId="166" fontId="32" fillId="0" borderId="0" xfId="0" applyNumberFormat="1" applyFont="1" applyFill="1"/>
    <xf numFmtId="0" fontId="27" fillId="0" borderId="0" xfId="0" applyFont="1" applyFill="1" applyBorder="1" applyAlignment="1">
      <alignment horizontal="right" vertical="center" wrapText="1"/>
    </xf>
    <xf numFmtId="0" fontId="72" fillId="17" borderId="116" xfId="0" applyNumberFormat="1" applyFont="1" applyFill="1" applyBorder="1" applyAlignment="1">
      <alignment horizontal="center" vertical="center" wrapText="1"/>
    </xf>
    <xf numFmtId="0" fontId="72" fillId="17" borderId="116" xfId="0" applyFont="1" applyFill="1" applyBorder="1" applyAlignment="1">
      <alignment horizontal="center" vertical="center" wrapText="1"/>
    </xf>
    <xf numFmtId="0" fontId="28" fillId="17" borderId="116" xfId="0" applyFont="1" applyFill="1" applyBorder="1" applyAlignment="1">
      <alignment horizontal="center" vertical="center" wrapText="1"/>
    </xf>
    <xf numFmtId="1" fontId="72" fillId="17" borderId="116" xfId="0" applyNumberFormat="1" applyFont="1" applyFill="1" applyBorder="1" applyAlignment="1">
      <alignment horizontal="center" vertical="center" wrapText="1"/>
    </xf>
    <xf numFmtId="0" fontId="0" fillId="0" borderId="116" xfId="0" applyFont="1" applyBorder="1"/>
    <xf numFmtId="0" fontId="47" fillId="17" borderId="116" xfId="0" applyFont="1" applyFill="1" applyBorder="1" applyAlignment="1">
      <alignment wrapText="1"/>
    </xf>
    <xf numFmtId="0" fontId="81" fillId="0" borderId="16" xfId="0" applyFont="1" applyBorder="1" applyAlignment="1">
      <alignment horizontal="center" vertical="center" wrapText="1"/>
    </xf>
    <xf numFmtId="0" fontId="81" fillId="0" borderId="5" xfId="0" applyFont="1" applyBorder="1" applyAlignment="1">
      <alignment horizontal="center" vertical="center" wrapText="1"/>
    </xf>
    <xf numFmtId="0" fontId="82" fillId="0" borderId="5" xfId="0" applyFont="1" applyBorder="1" applyAlignment="1">
      <alignment horizontal="center" vertical="center" wrapText="1"/>
    </xf>
    <xf numFmtId="0" fontId="82" fillId="0" borderId="16" xfId="0" applyFont="1" applyBorder="1" applyAlignment="1">
      <alignment horizontal="center" vertical="center" wrapText="1"/>
    </xf>
    <xf numFmtId="0" fontId="81" fillId="0" borderId="72" xfId="0" applyFont="1" applyBorder="1" applyAlignment="1">
      <alignment horizontal="center" vertical="center" wrapText="1"/>
    </xf>
    <xf numFmtId="0" fontId="83" fillId="17" borderId="37" xfId="0" applyFont="1" applyFill="1" applyBorder="1" applyAlignment="1">
      <alignment horizontal="center" vertical="top" wrapText="1"/>
    </xf>
    <xf numFmtId="0" fontId="83" fillId="17" borderId="19" xfId="0" applyFont="1" applyFill="1" applyBorder="1" applyAlignment="1">
      <alignment horizontal="center" vertical="top" wrapText="1"/>
    </xf>
    <xf numFmtId="0" fontId="83" fillId="17" borderId="38" xfId="0" applyFont="1" applyFill="1" applyBorder="1" applyAlignment="1">
      <alignment horizontal="center" vertical="top" wrapText="1"/>
    </xf>
    <xf numFmtId="0" fontId="84" fillId="17" borderId="18" xfId="0" applyFont="1" applyFill="1" applyBorder="1" applyAlignment="1">
      <alignment horizontal="left" vertical="top" wrapText="1"/>
    </xf>
    <xf numFmtId="0" fontId="36" fillId="17" borderId="44" xfId="6" applyFont="1" applyFill="1" applyBorder="1"/>
    <xf numFmtId="3" fontId="36" fillId="17" borderId="44" xfId="6" applyNumberFormat="1" applyFont="1" applyFill="1" applyBorder="1" applyAlignment="1">
      <alignment horizontal="center" wrapText="1"/>
    </xf>
    <xf numFmtId="0" fontId="1" fillId="20" borderId="8" xfId="0" applyFont="1" applyFill="1" applyBorder="1" applyAlignment="1">
      <alignment horizontal="center" vertical="center"/>
    </xf>
    <xf numFmtId="0" fontId="0" fillId="0" borderId="0" xfId="0"/>
    <xf numFmtId="1" fontId="5" fillId="0" borderId="6" xfId="0" applyNumberFormat="1" applyFont="1" applyBorder="1" applyAlignment="1">
      <alignment horizontal="right" vertical="center" wrapText="1"/>
    </xf>
    <xf numFmtId="1" fontId="5" fillId="0" borderId="13" xfId="0" applyNumberFormat="1" applyFont="1" applyBorder="1" applyAlignment="1">
      <alignment horizontal="right" vertical="center" wrapText="1"/>
    </xf>
    <xf numFmtId="0" fontId="0" fillId="0" borderId="0" xfId="0"/>
    <xf numFmtId="0" fontId="28" fillId="4" borderId="32" xfId="0" applyFont="1" applyFill="1" applyBorder="1" applyAlignment="1">
      <alignment horizontal="center"/>
    </xf>
    <xf numFmtId="0" fontId="28" fillId="4" borderId="33" xfId="0" applyFont="1" applyFill="1" applyBorder="1" applyAlignment="1">
      <alignment horizontal="center"/>
    </xf>
    <xf numFmtId="0" fontId="28" fillId="4" borderId="34" xfId="0" applyFont="1" applyFill="1" applyBorder="1" applyAlignment="1">
      <alignment horizontal="center"/>
    </xf>
    <xf numFmtId="0" fontId="45" fillId="16" borderId="35" xfId="0" applyFont="1" applyFill="1" applyBorder="1"/>
    <xf numFmtId="3" fontId="45" fillId="17" borderId="116" xfId="0" applyNumberFormat="1" applyFont="1" applyFill="1" applyBorder="1"/>
    <xf numFmtId="164" fontId="45" fillId="16" borderId="117" xfId="2" applyNumberFormat="1" applyFont="1" applyFill="1" applyBorder="1"/>
    <xf numFmtId="0" fontId="0" fillId="0" borderId="114" xfId="0" applyBorder="1" applyAlignment="1">
      <alignment horizontal="right"/>
    </xf>
    <xf numFmtId="164" fontId="0" fillId="0" borderId="62" xfId="2" applyNumberFormat="1" applyFont="1" applyBorder="1" applyAlignment="1">
      <alignment horizontal="right"/>
    </xf>
    <xf numFmtId="0" fontId="0" fillId="0" borderId="43" xfId="0" applyBorder="1" applyAlignment="1">
      <alignment horizontal="right"/>
    </xf>
    <xf numFmtId="164" fontId="0" fillId="0" borderId="38" xfId="2" applyNumberFormat="1" applyFont="1" applyBorder="1" applyAlignment="1">
      <alignment horizontal="right"/>
    </xf>
    <xf numFmtId="164" fontId="0" fillId="0" borderId="34" xfId="2" applyNumberFormat="1" applyFont="1" applyBorder="1"/>
    <xf numFmtId="0" fontId="0" fillId="0" borderId="118" xfId="0" applyBorder="1" applyAlignment="1">
      <alignment horizontal="right"/>
    </xf>
    <xf numFmtId="164" fontId="0" fillId="0" borderId="13" xfId="2" applyNumberFormat="1" applyFont="1" applyBorder="1" applyAlignment="1">
      <alignment horizontal="right"/>
    </xf>
    <xf numFmtId="0" fontId="0" fillId="0" borderId="119" xfId="0" applyBorder="1" applyAlignment="1">
      <alignment horizontal="right"/>
    </xf>
    <xf numFmtId="164" fontId="0" fillId="0" borderId="6" xfId="2" applyNumberFormat="1" applyFont="1" applyBorder="1" applyAlignment="1">
      <alignment horizontal="right"/>
    </xf>
    <xf numFmtId="0" fontId="0" fillId="18" borderId="120" xfId="0" applyFill="1" applyBorder="1"/>
    <xf numFmtId="164" fontId="0" fillId="18" borderId="104" xfId="2" applyNumberFormat="1" applyFont="1" applyFill="1" applyBorder="1"/>
    <xf numFmtId="0" fontId="0" fillId="18" borderId="12" xfId="0" applyFill="1" applyBorder="1" applyAlignment="1">
      <alignment horizontal="right"/>
    </xf>
    <xf numFmtId="164" fontId="0" fillId="18" borderId="13" xfId="2" applyNumberFormat="1" applyFont="1" applyFill="1" applyBorder="1" applyAlignment="1">
      <alignment horizontal="right"/>
    </xf>
    <xf numFmtId="0" fontId="0" fillId="18" borderId="50" xfId="0" applyFill="1" applyBorder="1" applyAlignment="1">
      <alignment horizontal="right"/>
    </xf>
    <xf numFmtId="164" fontId="0" fillId="18" borderId="104" xfId="2" applyNumberFormat="1" applyFont="1" applyFill="1" applyBorder="1" applyAlignment="1">
      <alignment horizontal="right"/>
    </xf>
    <xf numFmtId="0" fontId="0" fillId="0" borderId="12" xfId="0" applyBorder="1"/>
    <xf numFmtId="164" fontId="0" fillId="0" borderId="13" xfId="2" applyNumberFormat="1" applyFont="1" applyBorder="1"/>
    <xf numFmtId="0" fontId="0" fillId="0" borderId="12" xfId="0" applyBorder="1" applyAlignment="1">
      <alignment horizontal="right"/>
    </xf>
    <xf numFmtId="0" fontId="0" fillId="0" borderId="3" xfId="0" applyBorder="1"/>
    <xf numFmtId="164" fontId="0" fillId="0" borderId="6" xfId="2" applyNumberFormat="1" applyFont="1" applyBorder="1"/>
    <xf numFmtId="0" fontId="0" fillId="16" borderId="32" xfId="0" applyFill="1" applyBorder="1"/>
    <xf numFmtId="164" fontId="0" fillId="16" borderId="58" xfId="2" applyNumberFormat="1" applyFont="1" applyFill="1" applyBorder="1"/>
    <xf numFmtId="0" fontId="0" fillId="16" borderId="12" xfId="0" applyFill="1" applyBorder="1" applyAlignment="1">
      <alignment horizontal="right"/>
    </xf>
    <xf numFmtId="164" fontId="0" fillId="16" borderId="13" xfId="2" applyNumberFormat="1" applyFont="1" applyFill="1" applyBorder="1" applyAlignment="1">
      <alignment horizontal="right"/>
    </xf>
    <xf numFmtId="0" fontId="0" fillId="16" borderId="120" xfId="0" applyFill="1" applyBorder="1" applyAlignment="1">
      <alignment horizontal="right"/>
    </xf>
    <xf numFmtId="164" fontId="0" fillId="16" borderId="104" xfId="2" applyNumberFormat="1" applyFont="1" applyFill="1" applyBorder="1" applyAlignment="1">
      <alignment horizontal="right"/>
    </xf>
    <xf numFmtId="0" fontId="0" fillId="19" borderId="120" xfId="0" applyFill="1" applyBorder="1"/>
    <xf numFmtId="164" fontId="0" fillId="19" borderId="104" xfId="2" applyNumberFormat="1" applyFont="1" applyFill="1" applyBorder="1"/>
    <xf numFmtId="0" fontId="0" fillId="19" borderId="35" xfId="0" applyFill="1" applyBorder="1" applyAlignment="1">
      <alignment horizontal="right"/>
    </xf>
    <xf numFmtId="164" fontId="0" fillId="19" borderId="117" xfId="2" applyNumberFormat="1" applyFont="1" applyFill="1" applyBorder="1" applyAlignment="1">
      <alignment horizontal="right"/>
    </xf>
    <xf numFmtId="0" fontId="0" fillId="19" borderId="43" xfId="0" applyFill="1" applyBorder="1" applyAlignment="1">
      <alignment horizontal="right"/>
    </xf>
    <xf numFmtId="164" fontId="0" fillId="19" borderId="121" xfId="2" applyNumberFormat="1" applyFont="1" applyFill="1" applyBorder="1" applyAlignment="1">
      <alignment horizontal="right"/>
    </xf>
    <xf numFmtId="0" fontId="0" fillId="3" borderId="35" xfId="0" applyFill="1" applyBorder="1"/>
    <xf numFmtId="164" fontId="0" fillId="3" borderId="36" xfId="2" applyNumberFormat="1" applyFont="1" applyFill="1" applyBorder="1"/>
    <xf numFmtId="0" fontId="0" fillId="3" borderId="114" xfId="0" applyFill="1" applyBorder="1"/>
    <xf numFmtId="164" fontId="0" fillId="3" borderId="39" xfId="2" applyNumberFormat="1" applyFont="1" applyFill="1" applyBorder="1"/>
    <xf numFmtId="0" fontId="0" fillId="3" borderId="32" xfId="0" applyFill="1" applyBorder="1"/>
    <xf numFmtId="164" fontId="0" fillId="3" borderId="34" xfId="2" applyNumberFormat="1" applyFont="1" applyFill="1" applyBorder="1"/>
    <xf numFmtId="0" fontId="0" fillId="3" borderId="12" xfId="0" applyFill="1" applyBorder="1"/>
    <xf numFmtId="164" fontId="0" fillId="3" borderId="122" xfId="2" applyNumberFormat="1" applyFont="1" applyFill="1" applyBorder="1"/>
    <xf numFmtId="0" fontId="0" fillId="3" borderId="3" xfId="0" applyFill="1" applyBorder="1"/>
    <xf numFmtId="164" fontId="0" fillId="3" borderId="123" xfId="2" applyNumberFormat="1" applyFont="1" applyFill="1" applyBorder="1"/>
    <xf numFmtId="3" fontId="0" fillId="0" borderId="54" xfId="0" applyNumberFormat="1" applyBorder="1" applyAlignment="1">
      <alignment horizontal="left"/>
    </xf>
    <xf numFmtId="164" fontId="0" fillId="0" borderId="62" xfId="0" applyNumberFormat="1" applyBorder="1"/>
    <xf numFmtId="3" fontId="0" fillId="0" borderId="3" xfId="0" applyNumberFormat="1" applyBorder="1" applyAlignment="1">
      <alignment horizontal="left"/>
    </xf>
    <xf numFmtId="164" fontId="0" fillId="0" borderId="6" xfId="0" applyNumberFormat="1" applyBorder="1"/>
    <xf numFmtId="164" fontId="28" fillId="4" borderId="34" xfId="0" applyNumberFormat="1" applyFont="1" applyFill="1" applyBorder="1" applyAlignment="1">
      <alignment horizontal="center"/>
    </xf>
    <xf numFmtId="164" fontId="0" fillId="0" borderId="36" xfId="2" applyNumberFormat="1" applyFont="1" applyBorder="1"/>
    <xf numFmtId="0" fontId="0" fillId="0" borderId="114" xfId="0" applyBorder="1"/>
    <xf numFmtId="164" fontId="0" fillId="0" borderId="39" xfId="2" applyNumberFormat="1" applyFont="1" applyBorder="1"/>
    <xf numFmtId="164" fontId="0" fillId="0" borderId="122" xfId="2" applyNumberFormat="1" applyFont="1" applyBorder="1"/>
    <xf numFmtId="164" fontId="0" fillId="0" borderId="123" xfId="2" applyNumberFormat="1" applyFont="1" applyBorder="1"/>
    <xf numFmtId="164" fontId="0" fillId="0" borderId="62" xfId="2" applyNumberFormat="1" applyFont="1" applyBorder="1"/>
    <xf numFmtId="0" fontId="1" fillId="20" borderId="1" xfId="0" applyFont="1" applyFill="1" applyBorder="1" applyAlignment="1">
      <alignment horizontal="center" vertical="center"/>
    </xf>
    <xf numFmtId="0" fontId="1" fillId="20" borderId="93" xfId="0" applyFont="1" applyFill="1" applyBorder="1" applyAlignment="1">
      <alignment horizontal="center" vertical="center"/>
    </xf>
    <xf numFmtId="0" fontId="1" fillId="20" borderId="15" xfId="0" applyFont="1" applyFill="1" applyBorder="1" applyAlignment="1">
      <alignment horizontal="center" vertical="center"/>
    </xf>
    <xf numFmtId="0" fontId="1" fillId="20" borderId="3" xfId="0" applyFont="1" applyFill="1" applyBorder="1" applyAlignment="1">
      <alignment horizontal="center" vertical="center"/>
    </xf>
    <xf numFmtId="0" fontId="1" fillId="20" borderId="4" xfId="0" applyFont="1" applyFill="1" applyBorder="1" applyAlignment="1">
      <alignment horizontal="center" vertical="center"/>
    </xf>
    <xf numFmtId="0" fontId="1" fillId="20" borderId="6" xfId="0" applyFont="1" applyFill="1" applyBorder="1" applyAlignment="1">
      <alignment horizontal="center" vertical="center"/>
    </xf>
    <xf numFmtId="0" fontId="4" fillId="0" borderId="60" xfId="1" quotePrefix="1" applyNumberFormat="1" applyBorder="1" applyAlignment="1">
      <alignment horizontal="left"/>
    </xf>
    <xf numFmtId="0" fontId="4" fillId="0" borderId="2" xfId="1" applyBorder="1" applyAlignment="1">
      <alignment wrapText="1"/>
    </xf>
    <xf numFmtId="0" fontId="4" fillId="0" borderId="0" xfId="1" applyBorder="1" applyAlignment="1">
      <alignment wrapText="1"/>
    </xf>
    <xf numFmtId="0" fontId="2" fillId="20" borderId="7" xfId="0" applyFont="1" applyFill="1" applyBorder="1" applyAlignment="1">
      <alignment horizontal="center" vertical="center"/>
    </xf>
    <xf numFmtId="0" fontId="2" fillId="20" borderId="5" xfId="0" applyFont="1" applyFill="1" applyBorder="1" applyAlignment="1">
      <alignment horizontal="center" vertical="center"/>
    </xf>
    <xf numFmtId="0" fontId="2" fillId="20" borderId="14" xfId="0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/>
    </xf>
    <xf numFmtId="0" fontId="2" fillId="20" borderId="94" xfId="0" applyFont="1" applyFill="1" applyBorder="1" applyAlignment="1">
      <alignment horizontal="center" vertical="center"/>
    </xf>
    <xf numFmtId="0" fontId="47" fillId="20" borderId="1" xfId="6" applyFont="1" applyFill="1" applyBorder="1" applyAlignment="1">
      <alignment horizontal="center"/>
    </xf>
    <xf numFmtId="0" fontId="47" fillId="20" borderId="93" xfId="6" applyFont="1" applyFill="1" applyBorder="1" applyAlignment="1">
      <alignment horizontal="center"/>
    </xf>
    <xf numFmtId="0" fontId="85" fillId="17" borderId="59" xfId="6" quotePrefix="1" applyNumberFormat="1" applyFont="1" applyFill="1" applyBorder="1" applyAlignment="1">
      <alignment horizontal="center"/>
    </xf>
    <xf numFmtId="0" fontId="85" fillId="17" borderId="60" xfId="6" quotePrefix="1" applyNumberFormat="1" applyFont="1" applyFill="1" applyBorder="1" applyAlignment="1">
      <alignment horizontal="center"/>
    </xf>
    <xf numFmtId="0" fontId="85" fillId="17" borderId="55" xfId="6" quotePrefix="1" applyNumberFormat="1" applyFont="1" applyFill="1" applyBorder="1" applyAlignment="1">
      <alignment horizontal="center"/>
    </xf>
    <xf numFmtId="0" fontId="85" fillId="17" borderId="51" xfId="6" quotePrefix="1" applyNumberFormat="1" applyFont="1" applyFill="1" applyBorder="1" applyAlignment="1">
      <alignment horizontal="center"/>
    </xf>
    <xf numFmtId="0" fontId="85" fillId="17" borderId="52" xfId="6" quotePrefix="1" applyNumberFormat="1" applyFont="1" applyFill="1" applyBorder="1" applyAlignment="1">
      <alignment horizontal="center"/>
    </xf>
    <xf numFmtId="0" fontId="85" fillId="17" borderId="95" xfId="6" quotePrefix="1" applyNumberFormat="1" applyFont="1" applyFill="1" applyBorder="1" applyAlignment="1">
      <alignment horizontal="center"/>
    </xf>
    <xf numFmtId="0" fontId="1" fillId="20" borderId="11" xfId="0" applyFont="1" applyFill="1" applyBorder="1" applyAlignment="1">
      <alignment horizontal="center" vertical="center"/>
    </xf>
    <xf numFmtId="0" fontId="27" fillId="17" borderId="21" xfId="0" applyFont="1" applyFill="1" applyBorder="1" applyAlignment="1">
      <alignment horizontal="left" vertical="top" wrapText="1"/>
    </xf>
    <xf numFmtId="0" fontId="27" fillId="17" borderId="22" xfId="0" applyFont="1" applyFill="1" applyBorder="1" applyAlignment="1">
      <alignment horizontal="left" vertical="top" wrapText="1"/>
    </xf>
    <xf numFmtId="0" fontId="27" fillId="17" borderId="63" xfId="0" applyFont="1" applyFill="1" applyBorder="1" applyAlignment="1">
      <alignment horizontal="center" vertical="top" wrapText="1"/>
    </xf>
    <xf numFmtId="0" fontId="27" fillId="17" borderId="112" xfId="0" applyFont="1" applyFill="1" applyBorder="1" applyAlignment="1">
      <alignment horizontal="center" vertical="top" wrapText="1"/>
    </xf>
    <xf numFmtId="0" fontId="27" fillId="17" borderId="113" xfId="0" applyFont="1" applyFill="1" applyBorder="1" applyAlignment="1">
      <alignment horizontal="center" vertical="top" wrapText="1"/>
    </xf>
    <xf numFmtId="0" fontId="27" fillId="17" borderId="110" xfId="0" applyFont="1" applyFill="1" applyBorder="1" applyAlignment="1">
      <alignment horizontal="center" vertical="top" wrapText="1"/>
    </xf>
    <xf numFmtId="0" fontId="27" fillId="17" borderId="64" xfId="0" applyFont="1" applyFill="1" applyBorder="1" applyAlignment="1">
      <alignment horizontal="center" vertical="top" wrapText="1"/>
    </xf>
    <xf numFmtId="0" fontId="1" fillId="20" borderId="8" xfId="0" applyFont="1" applyFill="1" applyBorder="1" applyAlignment="1">
      <alignment horizontal="center" vertical="center" wrapText="1"/>
    </xf>
    <xf numFmtId="0" fontId="1" fillId="20" borderId="9" xfId="0" applyFont="1" applyFill="1" applyBorder="1" applyAlignment="1">
      <alignment horizontal="center" vertical="center" wrapText="1"/>
    </xf>
    <xf numFmtId="0" fontId="1" fillId="20" borderId="10" xfId="0" applyFont="1" applyFill="1" applyBorder="1" applyAlignment="1">
      <alignment horizontal="center" vertical="center" wrapText="1"/>
    </xf>
    <xf numFmtId="0" fontId="27" fillId="5" borderId="23" xfId="0" applyFont="1" applyFill="1" applyBorder="1" applyAlignment="1">
      <alignment horizontal="left" vertical="top" wrapText="1"/>
    </xf>
    <xf numFmtId="0" fontId="27" fillId="5" borderId="25" xfId="0" applyFont="1" applyFill="1" applyBorder="1" applyAlignment="1">
      <alignment horizontal="left" vertical="top" wrapText="1"/>
    </xf>
    <xf numFmtId="0" fontId="30" fillId="17" borderId="98" xfId="0" applyFont="1" applyFill="1" applyBorder="1" applyAlignment="1">
      <alignment horizontal="center" vertical="center" wrapText="1"/>
    </xf>
    <xf numFmtId="0" fontId="30" fillId="17" borderId="99" xfId="0" applyFont="1" applyFill="1" applyBorder="1" applyAlignment="1">
      <alignment horizontal="center" vertical="center" wrapText="1"/>
    </xf>
    <xf numFmtId="0" fontId="4" fillId="0" borderId="8" xfId="1" applyBorder="1" applyAlignment="1">
      <alignment horizontal="left"/>
    </xf>
    <xf numFmtId="0" fontId="4" fillId="0" borderId="9" xfId="1" applyBorder="1" applyAlignment="1">
      <alignment horizontal="left"/>
    </xf>
    <xf numFmtId="0" fontId="4" fillId="0" borderId="10" xfId="1" applyBorder="1" applyAlignment="1">
      <alignment horizontal="left"/>
    </xf>
    <xf numFmtId="0" fontId="28" fillId="4" borderId="40" xfId="0" applyFont="1" applyFill="1" applyBorder="1" applyAlignment="1"/>
    <xf numFmtId="0" fontId="28" fillId="4" borderId="41" xfId="0" applyFont="1" applyFill="1" applyBorder="1" applyAlignment="1"/>
    <xf numFmtId="0" fontId="27" fillId="5" borderId="78" xfId="0" applyFont="1" applyFill="1" applyBorder="1" applyAlignment="1">
      <alignment horizontal="left" vertical="top" wrapText="1"/>
    </xf>
    <xf numFmtId="0" fontId="27" fillId="5" borderId="26" xfId="0" applyFont="1" applyFill="1" applyBorder="1" applyAlignment="1">
      <alignment horizontal="left" vertical="top" wrapText="1"/>
    </xf>
    <xf numFmtId="0" fontId="27" fillId="5" borderId="25" xfId="25" applyFont="1" applyFill="1" applyBorder="1" applyAlignment="1">
      <alignment horizontal="left" vertical="top" wrapText="1"/>
    </xf>
    <xf numFmtId="0" fontId="27" fillId="5" borderId="20" xfId="25" applyFont="1" applyFill="1" applyBorder="1" applyAlignment="1">
      <alignment horizontal="left" vertical="top" wrapText="1"/>
    </xf>
    <xf numFmtId="0" fontId="83" fillId="17" borderId="42" xfId="25" applyFont="1" applyFill="1" applyBorder="1" applyAlignment="1">
      <alignment horizontal="left" vertical="top" wrapText="1"/>
    </xf>
    <xf numFmtId="0" fontId="83" fillId="17" borderId="50" xfId="0" applyFont="1" applyFill="1" applyBorder="1" applyAlignment="1">
      <alignment horizontal="left" vertical="top" wrapText="1"/>
    </xf>
    <xf numFmtId="0" fontId="83" fillId="17" borderId="104" xfId="0" applyFont="1" applyFill="1" applyBorder="1" applyAlignment="1">
      <alignment horizontal="left" vertical="top" wrapText="1"/>
    </xf>
    <xf numFmtId="0" fontId="1" fillId="20" borderId="12" xfId="0" applyFont="1" applyFill="1" applyBorder="1" applyAlignment="1">
      <alignment horizontal="center" vertical="center" wrapText="1"/>
    </xf>
    <xf numFmtId="0" fontId="1" fillId="20" borderId="0" xfId="0" applyFont="1" applyFill="1" applyBorder="1" applyAlignment="1">
      <alignment horizontal="center" vertical="center" wrapText="1"/>
    </xf>
    <xf numFmtId="0" fontId="1" fillId="20" borderId="3" xfId="0" applyFont="1" applyFill="1" applyBorder="1" applyAlignment="1">
      <alignment horizontal="center" vertical="center" wrapText="1"/>
    </xf>
    <xf numFmtId="0" fontId="1" fillId="20" borderId="4" xfId="0" applyFont="1" applyFill="1" applyBorder="1" applyAlignment="1">
      <alignment horizontal="center" vertical="center" wrapText="1"/>
    </xf>
    <xf numFmtId="0" fontId="7" fillId="17" borderId="48" xfId="0" applyFont="1" applyFill="1" applyBorder="1" applyAlignment="1">
      <alignment horizontal="center" vertical="center" wrapText="1"/>
    </xf>
    <xf numFmtId="0" fontId="7" fillId="17" borderId="58" xfId="0" applyFont="1" applyFill="1" applyBorder="1" applyAlignment="1">
      <alignment horizontal="center" vertical="center" wrapText="1"/>
    </xf>
    <xf numFmtId="0" fontId="84" fillId="17" borderId="107" xfId="0" applyFont="1" applyFill="1" applyBorder="1" applyAlignment="1">
      <alignment horizontal="left" vertical="top" wrapText="1"/>
    </xf>
    <xf numFmtId="0" fontId="84" fillId="17" borderId="108" xfId="0" applyFont="1" applyFill="1" applyBorder="1" applyAlignment="1">
      <alignment horizontal="left" vertical="top" wrapText="1"/>
    </xf>
    <xf numFmtId="0" fontId="27" fillId="17" borderId="105" xfId="0" applyFont="1" applyFill="1" applyBorder="1" applyAlignment="1">
      <alignment horizontal="center" vertical="center" wrapText="1"/>
    </xf>
    <xf numFmtId="0" fontId="27" fillId="17" borderId="76" xfId="0" applyFont="1" applyFill="1" applyBorder="1" applyAlignment="1">
      <alignment horizontal="center" vertical="center" wrapText="1"/>
    </xf>
    <xf numFmtId="0" fontId="11" fillId="3" borderId="103" xfId="0" applyFont="1" applyFill="1" applyBorder="1" applyAlignment="1">
      <alignment horizontal="left" vertical="center" wrapText="1"/>
    </xf>
    <xf numFmtId="0" fontId="11" fillId="3" borderId="66" xfId="0" applyFont="1" applyFill="1" applyBorder="1" applyAlignment="1">
      <alignment horizontal="left" vertical="center" wrapText="1"/>
    </xf>
    <xf numFmtId="0" fontId="30" fillId="6" borderId="42" xfId="0" applyFont="1" applyFill="1" applyBorder="1" applyAlignment="1">
      <alignment horizontal="left" vertical="top" wrapText="1"/>
    </xf>
    <xf numFmtId="0" fontId="35" fillId="17" borderId="40" xfId="0" applyFont="1" applyFill="1" applyBorder="1" applyAlignment="1">
      <alignment horizontal="center"/>
    </xf>
    <xf numFmtId="0" fontId="35" fillId="17" borderId="41" xfId="0" applyFont="1" applyFill="1" applyBorder="1" applyAlignment="1">
      <alignment horizontal="center"/>
    </xf>
    <xf numFmtId="0" fontId="27" fillId="6" borderId="25" xfId="0" applyFont="1" applyFill="1" applyBorder="1" applyAlignment="1">
      <alignment horizontal="left" vertical="top" wrapText="1"/>
    </xf>
    <xf numFmtId="0" fontId="27" fillId="3" borderId="63" xfId="0" applyFont="1" applyFill="1" applyBorder="1" applyAlignment="1">
      <alignment horizontal="left" vertical="top" wrapText="1"/>
    </xf>
    <xf numFmtId="0" fontId="27" fillId="3" borderId="64" xfId="0" applyFont="1" applyFill="1" applyBorder="1" applyAlignment="1">
      <alignment horizontal="left" vertical="top" wrapText="1"/>
    </xf>
    <xf numFmtId="0" fontId="0" fillId="0" borderId="45" xfId="0" applyBorder="1" applyAlignment="1">
      <alignment horizontal="right"/>
    </xf>
    <xf numFmtId="0" fontId="0" fillId="0" borderId="47" xfId="0" applyBorder="1" applyAlignment="1">
      <alignment horizontal="right"/>
    </xf>
    <xf numFmtId="0" fontId="83" fillId="17" borderId="50" xfId="0" applyFont="1" applyFill="1" applyBorder="1" applyAlignment="1">
      <alignment horizontal="center" vertical="center" wrapText="1"/>
    </xf>
    <xf numFmtId="0" fontId="83" fillId="17" borderId="95" xfId="0" applyFont="1" applyFill="1" applyBorder="1" applyAlignment="1">
      <alignment horizontal="center" vertical="center" wrapText="1"/>
    </xf>
    <xf numFmtId="0" fontId="83" fillId="17" borderId="44" xfId="0" applyFont="1" applyFill="1" applyBorder="1" applyAlignment="1">
      <alignment horizontal="center" vertical="top" wrapText="1"/>
    </xf>
    <xf numFmtId="0" fontId="0" fillId="0" borderId="109" xfId="0" applyBorder="1" applyAlignment="1">
      <alignment horizontal="right"/>
    </xf>
    <xf numFmtId="0" fontId="28" fillId="0" borderId="45" xfId="0" applyFont="1" applyBorder="1" applyAlignment="1"/>
    <xf numFmtId="0" fontId="28" fillId="0" borderId="47" xfId="0" applyFont="1" applyBorder="1" applyAlignment="1"/>
    <xf numFmtId="0" fontId="28" fillId="0" borderId="48" xfId="0" applyFont="1" applyBorder="1" applyAlignment="1"/>
    <xf numFmtId="0" fontId="28" fillId="0" borderId="71" xfId="0" applyFont="1" applyBorder="1" applyAlignment="1"/>
    <xf numFmtId="0" fontId="1" fillId="20" borderId="8" xfId="0" applyFont="1" applyFill="1" applyBorder="1" applyAlignment="1">
      <alignment horizontal="center" vertical="center"/>
    </xf>
    <xf numFmtId="0" fontId="1" fillId="20" borderId="10" xfId="0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left" vertical="top" wrapText="1"/>
    </xf>
    <xf numFmtId="0" fontId="27" fillId="5" borderId="67" xfId="0" applyFont="1" applyFill="1" applyBorder="1" applyAlignment="1">
      <alignment horizontal="left" vertical="top" wrapText="1"/>
    </xf>
    <xf numFmtId="0" fontId="84" fillId="17" borderId="8" xfId="0" applyFont="1" applyFill="1" applyBorder="1" applyAlignment="1">
      <alignment horizontal="left" vertical="top" wrapText="1"/>
    </xf>
    <xf numFmtId="0" fontId="84" fillId="17" borderId="10" xfId="0" applyFont="1" applyFill="1" applyBorder="1" applyAlignment="1">
      <alignment horizontal="left" vertical="top" wrapText="1"/>
    </xf>
    <xf numFmtId="0" fontId="27" fillId="5" borderId="49" xfId="0" applyFont="1" applyFill="1" applyBorder="1" applyAlignment="1">
      <alignment horizontal="left" vertical="top" wrapText="1"/>
    </xf>
    <xf numFmtId="0" fontId="27" fillId="5" borderId="109" xfId="0" applyFont="1" applyFill="1" applyBorder="1" applyAlignment="1">
      <alignment horizontal="left" vertical="top" wrapText="1"/>
    </xf>
    <xf numFmtId="0" fontId="27" fillId="5" borderId="65" xfId="0" applyFont="1" applyFill="1" applyBorder="1" applyAlignment="1">
      <alignment horizontal="left" vertical="top" wrapText="1"/>
    </xf>
    <xf numFmtId="0" fontId="27" fillId="5" borderId="66" xfId="0" applyFont="1" applyFill="1" applyBorder="1" applyAlignment="1">
      <alignment horizontal="left" vertical="top" wrapText="1"/>
    </xf>
    <xf numFmtId="0" fontId="46" fillId="0" borderId="28" xfId="0" applyFont="1" applyBorder="1" applyAlignment="1">
      <alignment horizontal="left"/>
    </xf>
    <xf numFmtId="0" fontId="53" fillId="4" borderId="31" xfId="0" applyFont="1" applyFill="1" applyBorder="1" applyAlignment="1">
      <alignment horizontal="center" vertical="center" wrapText="1"/>
    </xf>
    <xf numFmtId="0" fontId="53" fillId="4" borderId="68" xfId="0" applyFont="1" applyFill="1" applyBorder="1" applyAlignment="1">
      <alignment horizontal="center" vertical="center" wrapText="1"/>
    </xf>
    <xf numFmtId="0" fontId="27" fillId="5" borderId="30" xfId="0" applyFont="1" applyFill="1" applyBorder="1" applyAlignment="1">
      <alignment horizontal="left" vertical="top" wrapText="1"/>
    </xf>
    <xf numFmtId="0" fontId="63" fillId="13" borderId="86" xfId="0" applyFont="1" applyFill="1" applyBorder="1" applyAlignment="1">
      <alignment horizontal="center" vertical="center" wrapText="1"/>
    </xf>
    <xf numFmtId="0" fontId="63" fillId="13" borderId="88" xfId="0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left"/>
    </xf>
    <xf numFmtId="0" fontId="4" fillId="0" borderId="2" xfId="1" applyFill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36" fillId="20" borderId="8" xfId="0" applyFont="1" applyFill="1" applyBorder="1" applyAlignment="1">
      <alignment horizontal="center"/>
    </xf>
    <xf numFmtId="0" fontId="36" fillId="20" borderId="9" xfId="0" applyFont="1" applyFill="1" applyBorder="1" applyAlignment="1">
      <alignment horizontal="center"/>
    </xf>
    <xf numFmtId="3" fontId="36" fillId="17" borderId="8" xfId="0" applyNumberFormat="1" applyFont="1" applyFill="1" applyBorder="1" applyAlignment="1">
      <alignment horizontal="center" wrapText="1"/>
    </xf>
    <xf numFmtId="3" fontId="36" fillId="17" borderId="9" xfId="0" applyNumberFormat="1" applyFont="1" applyFill="1" applyBorder="1" applyAlignment="1">
      <alignment horizontal="center" wrapText="1"/>
    </xf>
    <xf numFmtId="3" fontId="36" fillId="17" borderId="10" xfId="0" applyNumberFormat="1" applyFont="1" applyFill="1" applyBorder="1" applyAlignment="1">
      <alignment horizontal="center" wrapText="1"/>
    </xf>
    <xf numFmtId="0" fontId="4" fillId="0" borderId="80" xfId="1" applyFill="1" applyBorder="1" applyAlignment="1">
      <alignment horizontal="left" vertical="top" wrapText="1"/>
    </xf>
    <xf numFmtId="0" fontId="4" fillId="0" borderId="106" xfId="1" applyFill="1" applyBorder="1" applyAlignment="1">
      <alignment horizontal="left" vertical="top" wrapText="1"/>
    </xf>
    <xf numFmtId="0" fontId="63" fillId="13" borderId="81" xfId="0" applyFont="1" applyFill="1" applyBorder="1" applyAlignment="1">
      <alignment horizontal="center" wrapText="1"/>
    </xf>
    <xf numFmtId="0" fontId="63" fillId="13" borderId="85" xfId="0" applyFont="1" applyFill="1" applyBorder="1" applyAlignment="1">
      <alignment horizontal="center" wrapText="1"/>
    </xf>
    <xf numFmtId="0" fontId="0" fillId="20" borderId="8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20" borderId="10" xfId="0" applyFill="1" applyBorder="1" applyAlignment="1">
      <alignment horizontal="center"/>
    </xf>
    <xf numFmtId="0" fontId="35" fillId="20" borderId="8" xfId="0" applyFont="1" applyFill="1" applyBorder="1" applyAlignment="1">
      <alignment horizontal="center"/>
    </xf>
    <xf numFmtId="0" fontId="35" fillId="20" borderId="9" xfId="0" applyFont="1" applyFill="1" applyBorder="1" applyAlignment="1">
      <alignment horizontal="center"/>
    </xf>
    <xf numFmtId="0" fontId="35" fillId="20" borderId="10" xfId="0" applyFont="1" applyFill="1" applyBorder="1" applyAlignment="1">
      <alignment horizontal="center"/>
    </xf>
    <xf numFmtId="0" fontId="4" fillId="0" borderId="0" xfId="1" applyAlignment="1">
      <alignment horizontal="left"/>
    </xf>
    <xf numFmtId="0" fontId="4" fillId="0" borderId="93" xfId="1" applyBorder="1" applyAlignment="1">
      <alignment horizontal="left"/>
    </xf>
    <xf numFmtId="0" fontId="65" fillId="13" borderId="86" xfId="0" applyFont="1" applyFill="1" applyBorder="1" applyAlignment="1">
      <alignment horizontal="center" wrapText="1"/>
    </xf>
    <xf numFmtId="0" fontId="65" fillId="13" borderId="87" xfId="0" applyFont="1" applyFill="1" applyBorder="1" applyAlignment="1">
      <alignment horizontal="center" wrapText="1"/>
    </xf>
    <xf numFmtId="0" fontId="65" fillId="13" borderId="88" xfId="0" applyFont="1" applyFill="1" applyBorder="1" applyAlignment="1">
      <alignment horizontal="center" wrapText="1"/>
    </xf>
    <xf numFmtId="0" fontId="63" fillId="13" borderId="86" xfId="0" applyFont="1" applyFill="1" applyBorder="1" applyAlignment="1">
      <alignment horizontal="center" wrapText="1"/>
    </xf>
    <xf numFmtId="0" fontId="63" fillId="13" borderId="88" xfId="0" applyFont="1" applyFill="1" applyBorder="1" applyAlignment="1">
      <alignment horizontal="center" wrapText="1"/>
    </xf>
    <xf numFmtId="0" fontId="7" fillId="17" borderId="8" xfId="0" applyFont="1" applyFill="1" applyBorder="1" applyAlignment="1">
      <alignment horizontal="center" vertical="center" wrapText="1"/>
    </xf>
    <xf numFmtId="0" fontId="7" fillId="17" borderId="10" xfId="0" applyFont="1" applyFill="1" applyBorder="1" applyAlignment="1">
      <alignment horizontal="center" vertical="center" wrapText="1"/>
    </xf>
    <xf numFmtId="0" fontId="0" fillId="0" borderId="0" xfId="0"/>
    <xf numFmtId="0" fontId="65" fillId="13" borderId="81" xfId="0" applyFont="1" applyFill="1" applyBorder="1" applyAlignment="1">
      <alignment horizontal="center" wrapText="1"/>
    </xf>
    <xf numFmtId="0" fontId="65" fillId="13" borderId="83" xfId="0" applyFont="1" applyFill="1" applyBorder="1" applyAlignment="1">
      <alignment horizontal="center" wrapText="1"/>
    </xf>
    <xf numFmtId="0" fontId="65" fillId="13" borderId="85" xfId="0" applyFont="1" applyFill="1" applyBorder="1" applyAlignment="1">
      <alignment horizontal="center" wrapText="1"/>
    </xf>
    <xf numFmtId="0" fontId="7" fillId="20" borderId="12" xfId="0" applyFont="1" applyFill="1" applyBorder="1" applyAlignment="1">
      <alignment horizontal="center" vertical="center" wrapText="1"/>
    </xf>
    <xf numFmtId="0" fontId="7" fillId="20" borderId="0" xfId="0" applyFont="1" applyFill="1" applyBorder="1" applyAlignment="1">
      <alignment horizontal="center" vertical="center" wrapText="1"/>
    </xf>
    <xf numFmtId="0" fontId="7" fillId="20" borderId="3" xfId="0" applyFont="1" applyFill="1" applyBorder="1" applyAlignment="1">
      <alignment horizontal="center" vertical="center" wrapText="1"/>
    </xf>
    <xf numFmtId="0" fontId="7" fillId="20" borderId="4" xfId="0" applyFont="1" applyFill="1" applyBorder="1" applyAlignment="1">
      <alignment horizontal="center" vertical="center" wrapText="1"/>
    </xf>
    <xf numFmtId="0" fontId="48" fillId="20" borderId="12" xfId="0" applyFont="1" applyFill="1" applyBorder="1" applyAlignment="1">
      <alignment horizontal="center" vertical="center" wrapText="1"/>
    </xf>
    <xf numFmtId="0" fontId="48" fillId="20" borderId="0" xfId="0" applyFont="1" applyFill="1" applyBorder="1" applyAlignment="1">
      <alignment horizontal="center" vertical="center" wrapText="1"/>
    </xf>
    <xf numFmtId="0" fontId="48" fillId="20" borderId="3" xfId="0" applyFont="1" applyFill="1" applyBorder="1" applyAlignment="1">
      <alignment horizontal="center" vertical="center" wrapText="1"/>
    </xf>
    <xf numFmtId="0" fontId="48" fillId="20" borderId="4" xfId="0" applyFont="1" applyFill="1" applyBorder="1" applyAlignment="1">
      <alignment horizontal="center" vertical="center" wrapText="1"/>
    </xf>
    <xf numFmtId="0" fontId="4" fillId="0" borderId="8" xfId="1" applyBorder="1" applyAlignment="1">
      <alignment horizontal="left" vertical="center" wrapText="1"/>
    </xf>
    <xf numFmtId="0" fontId="4" fillId="0" borderId="9" xfId="1" applyBorder="1" applyAlignment="1">
      <alignment horizontal="left" vertical="center" wrapText="1"/>
    </xf>
    <xf numFmtId="0" fontId="4" fillId="0" borderId="10" xfId="1" applyBorder="1" applyAlignment="1">
      <alignment horizontal="left" vertical="center" wrapText="1"/>
    </xf>
    <xf numFmtId="0" fontId="57" fillId="20" borderId="0" xfId="0" applyFont="1" applyFill="1" applyAlignment="1"/>
    <xf numFmtId="0" fontId="58" fillId="20" borderId="0" xfId="0" applyFont="1" applyFill="1" applyAlignment="1"/>
    <xf numFmtId="0" fontId="0" fillId="20" borderId="0" xfId="0" applyFill="1" applyAlignment="1"/>
    <xf numFmtId="0" fontId="80" fillId="20" borderId="92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" fillId="20" borderId="13" xfId="0" applyFont="1" applyFill="1" applyBorder="1" applyAlignment="1">
      <alignment horizontal="center" vertical="center" wrapText="1"/>
    </xf>
    <xf numFmtId="0" fontId="1" fillId="17" borderId="0" xfId="0" applyFont="1" applyFill="1" applyBorder="1" applyAlignment="1">
      <alignment horizontal="center" vertical="center" wrapText="1"/>
    </xf>
    <xf numFmtId="0" fontId="1" fillId="17" borderId="13" xfId="0" applyFont="1" applyFill="1" applyBorder="1" applyAlignment="1">
      <alignment horizontal="center" vertical="center" wrapText="1"/>
    </xf>
    <xf numFmtId="0" fontId="79" fillId="0" borderId="12" xfId="0" applyFont="1" applyFill="1" applyBorder="1" applyAlignment="1">
      <alignment horizontal="left" vertical="center" wrapText="1"/>
    </xf>
    <xf numFmtId="0" fontId="79" fillId="0" borderId="0" xfId="0" applyFont="1" applyFill="1" applyBorder="1" applyAlignment="1">
      <alignment horizontal="left" vertical="center" wrapText="1"/>
    </xf>
    <xf numFmtId="0" fontId="79" fillId="0" borderId="1" xfId="0" applyFont="1" applyFill="1" applyBorder="1" applyAlignment="1">
      <alignment horizontal="left" vertical="center" wrapText="1"/>
    </xf>
    <xf numFmtId="0" fontId="79" fillId="0" borderId="93" xfId="0" applyFont="1" applyFill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" fillId="20" borderId="1" xfId="0" applyFont="1" applyFill="1" applyBorder="1" applyAlignment="1">
      <alignment horizontal="center" vertical="center" wrapText="1"/>
    </xf>
    <xf numFmtId="0" fontId="1" fillId="20" borderId="93" xfId="0" applyFont="1" applyFill="1" applyBorder="1" applyAlignment="1">
      <alignment horizontal="center" vertical="center" wrapText="1"/>
    </xf>
    <xf numFmtId="0" fontId="1" fillId="20" borderId="94" xfId="0" applyFont="1" applyFill="1" applyBorder="1" applyAlignment="1">
      <alignment horizontal="center" vertical="center" wrapText="1"/>
    </xf>
    <xf numFmtId="0" fontId="1" fillId="20" borderId="6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vertical="center" wrapText="1"/>
    </xf>
    <xf numFmtId="0" fontId="7" fillId="17" borderId="93" xfId="0" applyFont="1" applyFill="1" applyBorder="1" applyAlignment="1">
      <alignment vertical="center" wrapText="1"/>
    </xf>
    <xf numFmtId="0" fontId="7" fillId="17" borderId="94" xfId="0" applyFont="1" applyFill="1" applyBorder="1" applyAlignment="1">
      <alignment vertical="center" wrapText="1"/>
    </xf>
    <xf numFmtId="0" fontId="1" fillId="17" borderId="3" xfId="0" applyFont="1" applyFill="1" applyBorder="1" applyAlignment="1">
      <alignment vertical="center" wrapText="1"/>
    </xf>
    <xf numFmtId="0" fontId="1" fillId="17" borderId="4" xfId="0" applyFont="1" applyFill="1" applyBorder="1" applyAlignment="1">
      <alignment vertical="center" wrapText="1"/>
    </xf>
    <xf numFmtId="0" fontId="1" fillId="17" borderId="6" xfId="0" applyFont="1" applyFill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4" fillId="0" borderId="8" xfId="1" applyBorder="1" applyAlignment="1">
      <alignment vertical="center" wrapText="1"/>
    </xf>
    <xf numFmtId="0" fontId="4" fillId="0" borderId="9" xfId="1" applyBorder="1" applyAlignment="1">
      <alignment vertical="center" wrapText="1"/>
    </xf>
    <xf numFmtId="0" fontId="4" fillId="0" borderId="10" xfId="1" applyBorder="1" applyAlignment="1">
      <alignment vertical="center" wrapText="1"/>
    </xf>
    <xf numFmtId="0" fontId="12" fillId="20" borderId="3" xfId="0" applyFont="1" applyFill="1" applyBorder="1" applyAlignment="1">
      <alignment horizontal="center" vertical="center" wrapText="1"/>
    </xf>
    <xf numFmtId="0" fontId="12" fillId="20" borderId="4" xfId="0" applyFont="1" applyFill="1" applyBorder="1" applyAlignment="1">
      <alignment horizontal="center" vertical="center" wrapText="1"/>
    </xf>
    <xf numFmtId="0" fontId="12" fillId="20" borderId="6" xfId="0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7" fillId="17" borderId="14" xfId="0" applyFont="1" applyFill="1" applyBorder="1" applyAlignment="1">
      <alignment horizontal="center" vertical="center" wrapText="1"/>
    </xf>
    <xf numFmtId="0" fontId="7" fillId="17" borderId="5" xfId="0" applyFont="1" applyFill="1" applyBorder="1" applyAlignment="1">
      <alignment horizontal="center" vertical="center" wrapText="1"/>
    </xf>
    <xf numFmtId="0" fontId="4" fillId="0" borderId="93" xfId="1" applyBorder="1" applyAlignment="1">
      <alignment horizontal="left" vertical="center" wrapText="1"/>
    </xf>
    <xf numFmtId="0" fontId="7" fillId="17" borderId="7" xfId="0" applyFont="1" applyFill="1" applyBorder="1" applyAlignment="1">
      <alignment horizontal="center" vertical="center" wrapText="1"/>
    </xf>
    <xf numFmtId="0" fontId="73" fillId="20" borderId="0" xfId="0" applyFont="1" applyFill="1" applyBorder="1" applyAlignment="1">
      <alignment horizontal="left"/>
    </xf>
    <xf numFmtId="0" fontId="73" fillId="20" borderId="92" xfId="0" applyFont="1" applyFill="1" applyBorder="1" applyAlignment="1">
      <alignment horizontal="left"/>
    </xf>
    <xf numFmtId="0" fontId="60" fillId="20" borderId="8" xfId="0" applyFont="1" applyFill="1" applyBorder="1" applyAlignment="1">
      <alignment horizontal="center"/>
    </xf>
    <xf numFmtId="0" fontId="61" fillId="20" borderId="9" xfId="0" applyFont="1" applyFill="1" applyBorder="1" applyAlignment="1">
      <alignment horizontal="center"/>
    </xf>
    <xf numFmtId="0" fontId="61" fillId="20" borderId="9" xfId="0" applyFont="1" applyFill="1" applyBorder="1" applyAlignment="1"/>
    <xf numFmtId="0" fontId="61" fillId="20" borderId="10" xfId="0" applyFont="1" applyFill="1" applyBorder="1" applyAlignment="1"/>
    <xf numFmtId="0" fontId="9" fillId="0" borderId="1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 applyAlignment="1"/>
    <xf numFmtId="0" fontId="55" fillId="17" borderId="7" xfId="0" applyFont="1" applyFill="1" applyBorder="1" applyAlignment="1">
      <alignment horizontal="center" vertical="center" wrapText="1"/>
    </xf>
    <xf numFmtId="0" fontId="55" fillId="17" borderId="14" xfId="0" applyFont="1" applyFill="1" applyBorder="1" applyAlignment="1">
      <alignment horizontal="center" vertical="center" wrapText="1"/>
    </xf>
    <xf numFmtId="0" fontId="55" fillId="17" borderId="5" xfId="0" applyFont="1" applyFill="1" applyBorder="1" applyAlignment="1">
      <alignment horizontal="center" vertical="center" wrapText="1"/>
    </xf>
    <xf numFmtId="0" fontId="55" fillId="17" borderId="1" xfId="0" applyFont="1" applyFill="1" applyBorder="1" applyAlignment="1">
      <alignment horizontal="center" vertical="center" wrapText="1"/>
    </xf>
    <xf numFmtId="0" fontId="55" fillId="17" borderId="15" xfId="0" applyFont="1" applyFill="1" applyBorder="1" applyAlignment="1">
      <alignment horizontal="center" vertical="center" wrapText="1"/>
    </xf>
    <xf numFmtId="0" fontId="55" fillId="17" borderId="12" xfId="0" applyFont="1" applyFill="1" applyBorder="1" applyAlignment="1">
      <alignment horizontal="center" vertical="center" wrapText="1"/>
    </xf>
    <xf numFmtId="0" fontId="55" fillId="17" borderId="13" xfId="0" applyFont="1" applyFill="1" applyBorder="1" applyAlignment="1">
      <alignment horizontal="center" vertical="center" wrapText="1"/>
    </xf>
    <xf numFmtId="0" fontId="0" fillId="17" borderId="3" xfId="0" applyFill="1" applyBorder="1" applyAlignment="1">
      <alignment vertical="center" wrapText="1"/>
    </xf>
    <xf numFmtId="0" fontId="0" fillId="17" borderId="6" xfId="0" applyFill="1" applyBorder="1" applyAlignment="1">
      <alignment vertical="center" wrapText="1"/>
    </xf>
    <xf numFmtId="0" fontId="55" fillId="0" borderId="8" xfId="0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3" fontId="31" fillId="7" borderId="49" xfId="0" applyNumberFormat="1" applyFont="1" applyFill="1" applyBorder="1" applyAlignment="1">
      <alignment horizontal="center"/>
    </xf>
    <xf numFmtId="0" fontId="0" fillId="7" borderId="46" xfId="0" applyFont="1" applyFill="1" applyBorder="1" applyAlignment="1">
      <alignment horizontal="center"/>
    </xf>
    <xf numFmtId="0" fontId="31" fillId="7" borderId="49" xfId="0" applyFont="1" applyFill="1" applyBorder="1" applyAlignment="1">
      <alignment horizontal="center"/>
    </xf>
    <xf numFmtId="0" fontId="0" fillId="7" borderId="46" xfId="0" applyFill="1" applyBorder="1" applyAlignment="1">
      <alignment horizontal="center"/>
    </xf>
    <xf numFmtId="0" fontId="0" fillId="0" borderId="47" xfId="0" applyBorder="1" applyAlignment="1">
      <alignment horizontal="center"/>
    </xf>
    <xf numFmtId="49" fontId="0" fillId="0" borderId="57" xfId="0" applyNumberFormat="1" applyFont="1" applyFill="1" applyBorder="1" applyAlignment="1">
      <alignment vertical="top"/>
    </xf>
    <xf numFmtId="49" fontId="0" fillId="0" borderId="0" xfId="0" applyNumberFormat="1" applyFont="1" applyAlignment="1">
      <alignment vertical="top"/>
    </xf>
  </cellXfs>
  <cellStyles count="42">
    <cellStyle name="Bad 2" xfId="29"/>
    <cellStyle name="Comma" xfId="15" builtinId="3"/>
    <cellStyle name="Comma 2" xfId="4"/>
    <cellStyle name="Comma 3" xfId="18"/>
    <cellStyle name="Comma 4" xfId="22"/>
    <cellStyle name="Currency 2" xfId="24"/>
    <cellStyle name="Good 2" xfId="30"/>
    <cellStyle name="Hyperlink" xfId="1" builtinId="8"/>
    <cellStyle name="Hyperlink 2" xfId="5"/>
    <cellStyle name="Hyperlink 2 2" xfId="31"/>
    <cellStyle name="Hyperlink 3" xfId="16"/>
    <cellStyle name="Neutral 2" xfId="19"/>
    <cellStyle name="Normal" xfId="0" builtinId="0"/>
    <cellStyle name="Normal 2" xfId="6"/>
    <cellStyle name="Normal 2 2" xfId="7"/>
    <cellStyle name="Normal 2 2 2" xfId="32"/>
    <cellStyle name="Normal 2 3" xfId="27"/>
    <cellStyle name="Normal 2 3 2" xfId="33"/>
    <cellStyle name="Normal 2 4" xfId="34"/>
    <cellStyle name="Normal 2 4 2" xfId="41"/>
    <cellStyle name="Normal 2 5" xfId="35"/>
    <cellStyle name="Normal 2 6" xfId="36"/>
    <cellStyle name="Normal 3" xfId="8"/>
    <cellStyle name="Normal 3 2" xfId="9"/>
    <cellStyle name="Normal 3 3" xfId="26"/>
    <cellStyle name="Normal 4" xfId="10"/>
    <cellStyle name="Normal 4 2" xfId="37"/>
    <cellStyle name="Normal 5" xfId="11"/>
    <cellStyle name="Normal 5 2" xfId="38"/>
    <cellStyle name="Normal 6" xfId="12"/>
    <cellStyle name="Normal 7" xfId="3"/>
    <cellStyle name="Normal 8" xfId="21"/>
    <cellStyle name="Normal 9" xfId="25"/>
    <cellStyle name="Normal_rptE4Cityunround_calc" xfId="13"/>
    <cellStyle name="Normal_Sheet1_1" xfId="17"/>
    <cellStyle name="Percent" xfId="2" builtinId="5"/>
    <cellStyle name="Percent 2" xfId="14"/>
    <cellStyle name="Percent 2 2" xfId="28"/>
    <cellStyle name="Percent 2 2 2" xfId="39"/>
    <cellStyle name="Percent 2 3" xfId="40"/>
    <cellStyle name="Percent 3" xfId="20"/>
    <cellStyle name="Percent 4" xfId="23"/>
  </cellStyles>
  <dxfs count="0"/>
  <tableStyles count="0" defaultTableStyle="TableStyleMedium2" defaultPivotStyle="PivotStyleMedium9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2</xdr:row>
      <xdr:rowOff>57150</xdr:rowOff>
    </xdr:from>
    <xdr:to>
      <xdr:col>14</xdr:col>
      <xdr:colOff>533401</xdr:colOff>
      <xdr:row>10</xdr:row>
      <xdr:rowOff>276225</xdr:rowOff>
    </xdr:to>
    <xdr:sp macro="" textlink="">
      <xdr:nvSpPr>
        <xdr:cNvPr id="2" name="TextBox 1"/>
        <xdr:cNvSpPr txBox="1"/>
      </xdr:nvSpPr>
      <xdr:spPr>
        <a:xfrm>
          <a:off x="8839200" y="495300"/>
          <a:ext cx="3924301" cy="21336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Note:</a:t>
          </a:r>
          <a:r>
            <a:rPr lang="en-US" sz="1100" baseline="0"/>
            <a:t> 2017 USDA Agricultural Census data available February 2019</a:t>
          </a:r>
        </a:p>
        <a:p>
          <a:endParaRPr lang="en-US" sz="1100" baseline="0"/>
        </a:p>
        <a:p>
          <a:r>
            <a:rPr lang="en-US" sz="1100"/>
            <a:t>https://www.nass.usda.gov/AgCensus/</a:t>
          </a:r>
        </a:p>
        <a:p>
          <a:endParaRPr lang="en-US" sz="1100"/>
        </a:p>
        <a:p>
          <a:r>
            <a:rPr lang="en-US" sz="1100"/>
            <a:t>Also: Estimates from Employment</a:t>
          </a:r>
          <a:r>
            <a:rPr lang="en-US" sz="1100" baseline="0"/>
            <a:t> tab "Agriculture, forestry, fishing and hunting, and mining" can inform farmworker counts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247650</xdr:colOff>
      <xdr:row>2</xdr:row>
      <xdr:rowOff>190500</xdr:rowOff>
    </xdr:from>
    <xdr:ext cx="4114800" cy="436786"/>
    <xdr:sp macro="" textlink="">
      <xdr:nvSpPr>
        <xdr:cNvPr id="2" name="TextBox 1"/>
        <xdr:cNvSpPr txBox="1"/>
      </xdr:nvSpPr>
      <xdr:spPr>
        <a:xfrm>
          <a:off x="8382000" y="962025"/>
          <a:ext cx="4114800" cy="43678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Note: To be determined by Humboldt County Association of Governments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76200</xdr:rowOff>
    </xdr:from>
    <xdr:to>
      <xdr:col>3</xdr:col>
      <xdr:colOff>114300</xdr:colOff>
      <xdr:row>7</xdr:row>
      <xdr:rowOff>76200</xdr:rowOff>
    </xdr:to>
    <xdr:cxnSp macro="">
      <xdr:nvCxnSpPr>
        <xdr:cNvPr id="3" name="Straight Arrow Connector 2"/>
        <xdr:cNvCxnSpPr/>
      </xdr:nvCxnSpPr>
      <xdr:spPr>
        <a:xfrm flipH="1">
          <a:off x="1962150" y="647700"/>
          <a:ext cx="1790700" cy="10382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3</xdr:row>
      <xdr:rowOff>85725</xdr:rowOff>
    </xdr:from>
    <xdr:to>
      <xdr:col>3</xdr:col>
      <xdr:colOff>171450</xdr:colOff>
      <xdr:row>18</xdr:row>
      <xdr:rowOff>76200</xdr:rowOff>
    </xdr:to>
    <xdr:cxnSp macro="">
      <xdr:nvCxnSpPr>
        <xdr:cNvPr id="6" name="Straight Arrow Connector 5"/>
        <xdr:cNvCxnSpPr/>
      </xdr:nvCxnSpPr>
      <xdr:spPr>
        <a:xfrm flipH="1">
          <a:off x="2362200" y="657225"/>
          <a:ext cx="1447800" cy="31242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of.ca.gov/Forecasting/Demographics/Estimates/E-5/documents/E-5_2018InternetVersion.xls" TargetMode="External"/><Relationship Id="rId2" Type="http://schemas.openxmlformats.org/officeDocument/2006/relationships/hyperlink" Target="file:///\\hqfiles\Groups\HPD\ELEMENTS\5th%20HE%20Data%20Package%20Survey\DOF%20E8_2000-2010_Report_ByGeog_Final_EOC.xls" TargetMode="External"/><Relationship Id="rId1" Type="http://schemas.openxmlformats.org/officeDocument/2006/relationships/hyperlink" Target="http://www.dof.ca.gov/research/demographic/reports/estimates/e-4/2011-20/view.ph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dof.ca.gov/forecasting/demographics/Estimates/E-4/2010-18/documents/E-4_2018InternetVersion.xl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udexchange.info/programs/coc/coc-housing-inventory-count-reports/" TargetMode="External"/><Relationship Id="rId7" Type="http://schemas.openxmlformats.org/officeDocument/2006/relationships/printerSettings" Target="../printerSettings/printerSettings10.bin"/><Relationship Id="rId2" Type="http://schemas.openxmlformats.org/officeDocument/2006/relationships/hyperlink" Target="Homelessness" TargetMode="External"/><Relationship Id="rId1" Type="http://schemas.openxmlformats.org/officeDocument/2006/relationships/hyperlink" Target="Homelessness" TargetMode="External"/><Relationship Id="rId6" Type="http://schemas.openxmlformats.org/officeDocument/2006/relationships/hyperlink" Target="https://www.hudexchange.info/programs/coc/coc-homeless-populations-and-subpopulations-reports/" TargetMode="External"/><Relationship Id="rId5" Type="http://schemas.openxmlformats.org/officeDocument/2006/relationships/hyperlink" Target="Homelessness\2007-2017-PIT-Counts-by-CoC.xlsx" TargetMode="External"/><Relationship Id="rId4" Type="http://schemas.openxmlformats.org/officeDocument/2006/relationships/hyperlink" Target="http://www.hudhre.info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hcd.ca.gov/community-development/housing-element/index.s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dof.ca.gov/research/demographic/reports/estimates/e-5/2011-20/view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actfinder.census.gov/faces/tableservices/jsf/pages/productview.xhtml?pid=ACS_16_5YR_DP03&amp;prodType=tabl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factfinder.census.gov/faces/tableservices/jsf/pages/productview.xhtml?pid=ACS_16_5YR_B25014&amp;prodType=table" TargetMode="External"/><Relationship Id="rId1" Type="http://schemas.openxmlformats.org/officeDocument/2006/relationships/hyperlink" Target="http://factfinder2.census.gov/faces/nav/jsf/pages/searchresults.xhtml?refresh=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factfinder.census.gov/faces/tableservices/jsf/pages/productview.xhtml?pid=ACS_16_5YR_B17012&amp;prodType=table" TargetMode="External"/><Relationship Id="rId2" Type="http://schemas.openxmlformats.org/officeDocument/2006/relationships/hyperlink" Target="https://factfinder.census.gov/faces/tableservices/jsf/pages/productview.xhtml?pid=ACS_16_5YR_B25014&amp;prodType=table" TargetMode="External"/><Relationship Id="rId1" Type="http://schemas.openxmlformats.org/officeDocument/2006/relationships/hyperlink" Target="https://factfinder.census.gov/faces/tableservices/jsf/pages/productview.xhtml?pid=ACS_16_5YR_B25009&amp;prodType=table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factfinder.census.gov/faces/tableservices/jsf/pages/productview.xhtml?pid=ACS_16_5YR_B25007&amp;prodType=table" TargetMode="External"/><Relationship Id="rId4" Type="http://schemas.openxmlformats.org/officeDocument/2006/relationships/hyperlink" Target="https://factfinder.census.gov/faces/tableservices/jsf/pages/productview.xhtml?pid=ACS_16_5YR_B25007&amp;prodType=table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factfinder.census.gov/faces/tableservices/jsf/pages/productview.xhtml?pid=ACS_16_5YR_B25004&amp;prodType=table" TargetMode="External"/><Relationship Id="rId2" Type="http://schemas.openxmlformats.org/officeDocument/2006/relationships/hyperlink" Target="http://www.dof.ca.gov/Forecasting/Demographics/Estimates/E-5/documents/E-5_2018InternetVersion.xls" TargetMode="External"/><Relationship Id="rId1" Type="http://schemas.openxmlformats.org/officeDocument/2006/relationships/hyperlink" Target="http://www.dof.ca.gov/research/demographic/reports/estimates/e-5/2011-20/view.php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factfinder.census.gov/faces/tableservices/jsf/pages/productview.xhtml?pid=ACS_16_5YR_B25014&amp;prodType=table" TargetMode="External"/><Relationship Id="rId4" Type="http://schemas.openxmlformats.org/officeDocument/2006/relationships/hyperlink" Target="https://factfinder.census.gov/faces/tableservices/jsf/pages/productview.xhtml?pid=ACS_16_5YR_B25002&amp;prodType=table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factfinder.census.gov/faces/tableservices/jsf/pages/productview.xhtml?pid=ACS_16_5YR_S1810&amp;prodType=table" TargetMode="External"/><Relationship Id="rId2" Type="http://schemas.openxmlformats.org/officeDocument/2006/relationships/hyperlink" Target="https://factfinder.census.gov/faces/tableservices/jsf/pages/productview.xhtml?pid=ACS_16_5YR_C18120&amp;prodType=table" TargetMode="External"/><Relationship Id="rId1" Type="http://schemas.openxmlformats.org/officeDocument/2006/relationships/hyperlink" Target="http://www.dds.ca.gov/FactsStats/QuarterlyCounty.cfm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dds.ca.gov/FactsStats/docs/ZIPCodes.xlsx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cd.ca.gov/" TargetMode="External"/><Relationship Id="rId2" Type="http://schemas.openxmlformats.org/officeDocument/2006/relationships/hyperlink" Target="Farmworker\st06_2_007_007.pdf" TargetMode="External"/><Relationship Id="rId1" Type="http://schemas.openxmlformats.org/officeDocument/2006/relationships/hyperlink" Target="Farmworker\st06_2_007_007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7"/>
  <sheetViews>
    <sheetView tabSelected="1" zoomScaleNormal="100" workbookViewId="0">
      <selection activeCell="H16" sqref="H16"/>
    </sheetView>
  </sheetViews>
  <sheetFormatPr defaultRowHeight="15"/>
  <cols>
    <col min="1" max="1" width="17.5703125" customWidth="1"/>
    <col min="2" max="2" width="17.5703125" style="92" customWidth="1"/>
    <col min="3" max="3" width="18.42578125" customWidth="1"/>
    <col min="4" max="4" width="15.7109375" customWidth="1"/>
    <col min="5" max="5" width="13.140625" customWidth="1"/>
    <col min="6" max="8" width="14.5703125" customWidth="1"/>
    <col min="9" max="9" width="12.28515625" customWidth="1"/>
    <col min="10" max="10" width="11.85546875" customWidth="1"/>
    <col min="11" max="11" width="11.7109375" customWidth="1"/>
  </cols>
  <sheetData>
    <row r="1" spans="1:11" ht="19.5" thickBot="1">
      <c r="A1" s="22" t="s">
        <v>42</v>
      </c>
      <c r="B1" s="22"/>
      <c r="C1" s="114"/>
    </row>
    <row r="2" spans="1:11" ht="15" customHeight="1">
      <c r="A2" s="567" t="s">
        <v>277</v>
      </c>
      <c r="B2" s="568"/>
      <c r="C2" s="568"/>
      <c r="D2" s="568"/>
      <c r="E2" s="568"/>
      <c r="F2" s="568"/>
      <c r="G2" s="568"/>
      <c r="H2" s="568"/>
      <c r="I2" s="569"/>
    </row>
    <row r="3" spans="1:11" ht="15.75" customHeight="1" thickBot="1">
      <c r="A3" s="570"/>
      <c r="B3" s="571"/>
      <c r="C3" s="571"/>
      <c r="D3" s="571"/>
      <c r="E3" s="571"/>
      <c r="F3" s="571"/>
      <c r="G3" s="571"/>
      <c r="H3" s="571"/>
      <c r="I3" s="572"/>
    </row>
    <row r="4" spans="1:11" ht="15.75">
      <c r="A4" s="576" t="s">
        <v>30</v>
      </c>
      <c r="B4" s="576" t="s">
        <v>1</v>
      </c>
      <c r="C4" s="576" t="s">
        <v>1</v>
      </c>
      <c r="D4" s="576" t="s">
        <v>1</v>
      </c>
      <c r="E4" s="576" t="s">
        <v>1</v>
      </c>
      <c r="F4" s="576" t="s">
        <v>1</v>
      </c>
      <c r="G4" s="576" t="s">
        <v>1</v>
      </c>
      <c r="H4" s="579" t="s">
        <v>2</v>
      </c>
      <c r="I4" s="580"/>
      <c r="J4" s="92"/>
    </row>
    <row r="5" spans="1:11" ht="16.5" thickBot="1">
      <c r="A5" s="578"/>
      <c r="B5" s="577"/>
      <c r="C5" s="577"/>
      <c r="D5" s="577"/>
      <c r="E5" s="577"/>
      <c r="F5" s="577"/>
      <c r="G5" s="577"/>
      <c r="H5" s="268" t="s">
        <v>5</v>
      </c>
      <c r="I5" s="269" t="s">
        <v>3</v>
      </c>
    </row>
    <row r="6" spans="1:11">
      <c r="A6" s="372"/>
      <c r="B6" s="270">
        <v>40269</v>
      </c>
      <c r="C6" s="270">
        <v>41640</v>
      </c>
      <c r="D6" s="270">
        <v>42005</v>
      </c>
      <c r="E6" s="270">
        <v>42370</v>
      </c>
      <c r="F6" s="270">
        <v>42736</v>
      </c>
      <c r="G6" s="270">
        <v>43101</v>
      </c>
      <c r="H6" s="270" t="s">
        <v>40</v>
      </c>
      <c r="I6" s="270" t="s">
        <v>41</v>
      </c>
    </row>
    <row r="7" spans="1:11">
      <c r="A7" s="117" t="s">
        <v>796</v>
      </c>
      <c r="B7" s="121"/>
      <c r="C7" s="122"/>
      <c r="D7" s="122"/>
      <c r="E7" s="122"/>
      <c r="F7" s="122"/>
      <c r="G7" s="122"/>
      <c r="H7" s="122"/>
      <c r="I7" s="125"/>
      <c r="J7" s="10"/>
      <c r="K7" s="12"/>
    </row>
    <row r="8" spans="1:11">
      <c r="A8" s="116" t="s">
        <v>801</v>
      </c>
      <c r="B8" s="234">
        <v>17231</v>
      </c>
      <c r="C8" s="234">
        <v>17943</v>
      </c>
      <c r="D8" s="234">
        <v>18122</v>
      </c>
      <c r="E8" s="234">
        <v>18242</v>
      </c>
      <c r="F8" s="94">
        <v>18388</v>
      </c>
      <c r="G8" s="416">
        <v>18398</v>
      </c>
      <c r="H8" s="11">
        <f>(G8-C8)/5</f>
        <v>91</v>
      </c>
      <c r="I8" s="15">
        <f t="shared" ref="I8:I16" si="0">H8/C8</f>
        <v>5.0716156718497466E-3</v>
      </c>
      <c r="J8" s="10"/>
      <c r="K8" s="12"/>
    </row>
    <row r="9" spans="1:11" s="414" customFormat="1">
      <c r="A9" s="116" t="s">
        <v>804</v>
      </c>
      <c r="B9" s="234">
        <v>1253</v>
      </c>
      <c r="C9" s="234">
        <v>1281</v>
      </c>
      <c r="D9" s="234">
        <v>1299</v>
      </c>
      <c r="E9" s="234">
        <v>1306</v>
      </c>
      <c r="F9" s="94">
        <v>1301</v>
      </c>
      <c r="G9" s="416">
        <v>1280</v>
      </c>
      <c r="H9" s="234">
        <f t="shared" ref="H9:H14" si="1">(G9-C9)/5</f>
        <v>-0.2</v>
      </c>
      <c r="I9" s="15">
        <f t="shared" si="0"/>
        <v>-1.56128024980484E-4</v>
      </c>
      <c r="J9" s="10"/>
      <c r="K9" s="12"/>
    </row>
    <row r="10" spans="1:11" s="414" customFormat="1">
      <c r="A10" s="116" t="s">
        <v>805</v>
      </c>
      <c r="B10" s="234">
        <v>27191</v>
      </c>
      <c r="C10" s="234">
        <v>26635</v>
      </c>
      <c r="D10" s="234">
        <v>26355</v>
      </c>
      <c r="E10" s="234">
        <v>26348</v>
      </c>
      <c r="F10" s="94">
        <v>26500</v>
      </c>
      <c r="G10" s="416">
        <v>26362</v>
      </c>
      <c r="H10" s="234">
        <f t="shared" si="1"/>
        <v>-54.6</v>
      </c>
      <c r="I10" s="15">
        <f t="shared" si="0"/>
        <v>-2.049934296977661E-3</v>
      </c>
      <c r="J10" s="10"/>
      <c r="K10" s="12"/>
    </row>
    <row r="11" spans="1:11" s="414" customFormat="1">
      <c r="A11" s="116" t="s">
        <v>806</v>
      </c>
      <c r="B11" s="234">
        <v>1371</v>
      </c>
      <c r="C11" s="234">
        <v>1366</v>
      </c>
      <c r="D11" s="234">
        <v>1370</v>
      </c>
      <c r="E11" s="234">
        <v>1367</v>
      </c>
      <c r="F11" s="94">
        <v>1373</v>
      </c>
      <c r="G11" s="416">
        <v>1367</v>
      </c>
      <c r="H11" s="234">
        <f t="shared" si="1"/>
        <v>0.2</v>
      </c>
      <c r="I11" s="15">
        <f t="shared" si="0"/>
        <v>1.4641288433382137E-4</v>
      </c>
      <c r="J11" s="10"/>
      <c r="K11" s="12"/>
    </row>
    <row r="12" spans="1:11" s="414" customFormat="1">
      <c r="A12" s="116" t="s">
        <v>807</v>
      </c>
      <c r="B12" s="234">
        <v>11926</v>
      </c>
      <c r="C12" s="234">
        <v>11885</v>
      </c>
      <c r="D12" s="234">
        <v>11914</v>
      </c>
      <c r="E12" s="234">
        <v>11907</v>
      </c>
      <c r="F12" s="94">
        <v>12008</v>
      </c>
      <c r="G12" s="416">
        <v>12042</v>
      </c>
      <c r="H12" s="234">
        <f t="shared" si="1"/>
        <v>31.4</v>
      </c>
      <c r="I12" s="15">
        <f t="shared" si="0"/>
        <v>2.6419856962557843E-3</v>
      </c>
      <c r="J12" s="10"/>
      <c r="K12" s="12"/>
    </row>
    <row r="13" spans="1:11" s="414" customFormat="1">
      <c r="A13" s="116" t="s">
        <v>808</v>
      </c>
      <c r="B13" s="234">
        <v>3368</v>
      </c>
      <c r="C13" s="234">
        <v>3333</v>
      </c>
      <c r="D13" s="234">
        <v>3326</v>
      </c>
      <c r="E13" s="234">
        <v>3322</v>
      </c>
      <c r="F13" s="94">
        <v>3355</v>
      </c>
      <c r="G13" s="416">
        <v>3348</v>
      </c>
      <c r="H13" s="234">
        <f t="shared" si="1"/>
        <v>3</v>
      </c>
      <c r="I13" s="15">
        <f t="shared" si="0"/>
        <v>9.0009000900090005E-4</v>
      </c>
      <c r="J13" s="10"/>
      <c r="K13" s="12"/>
    </row>
    <row r="14" spans="1:11" s="414" customFormat="1">
      <c r="A14" s="116" t="s">
        <v>809</v>
      </c>
      <c r="B14" s="234">
        <v>367</v>
      </c>
      <c r="C14" s="234">
        <v>339</v>
      </c>
      <c r="D14" s="234">
        <v>330</v>
      </c>
      <c r="E14" s="234">
        <v>325</v>
      </c>
      <c r="F14" s="94">
        <v>335</v>
      </c>
      <c r="G14" s="416">
        <v>340</v>
      </c>
      <c r="H14" s="234">
        <f t="shared" si="1"/>
        <v>0.2</v>
      </c>
      <c r="I14" s="15">
        <f t="shared" si="0"/>
        <v>5.8997050147492625E-4</v>
      </c>
      <c r="J14" s="10"/>
      <c r="K14" s="12"/>
    </row>
    <row r="15" spans="1:11">
      <c r="A15" s="123" t="s">
        <v>775</v>
      </c>
      <c r="B15" s="234">
        <v>71916</v>
      </c>
      <c r="C15" s="234">
        <v>72195</v>
      </c>
      <c r="D15" s="234">
        <v>72467</v>
      </c>
      <c r="E15" s="234">
        <v>72600</v>
      </c>
      <c r="F15" s="94">
        <v>73170</v>
      </c>
      <c r="G15" s="416">
        <v>72865</v>
      </c>
      <c r="H15" s="11">
        <f t="shared" ref="H15" si="2">(G15-C15)/5</f>
        <v>134</v>
      </c>
      <c r="I15" s="15">
        <f t="shared" si="0"/>
        <v>1.8560842163584735E-3</v>
      </c>
      <c r="J15" s="10"/>
      <c r="K15" s="13"/>
    </row>
    <row r="16" spans="1:11" ht="15.75" thickBot="1">
      <c r="A16" s="124" t="s">
        <v>31</v>
      </c>
      <c r="B16" s="20">
        <v>134623</v>
      </c>
      <c r="C16" s="20">
        <v>134977</v>
      </c>
      <c r="D16" s="20">
        <v>135183</v>
      </c>
      <c r="E16" s="20">
        <v>135417</v>
      </c>
      <c r="F16" s="20">
        <v>136430</v>
      </c>
      <c r="G16" s="20">
        <v>136002</v>
      </c>
      <c r="H16" s="20">
        <f>(G16-C16)/5</f>
        <v>205</v>
      </c>
      <c r="I16" s="21">
        <f t="shared" si="0"/>
        <v>1.5187772731650576E-3</v>
      </c>
      <c r="J16" s="10"/>
      <c r="K16" s="12"/>
    </row>
    <row r="17" spans="1:12">
      <c r="A17" s="574" t="s">
        <v>276</v>
      </c>
      <c r="B17" s="574"/>
      <c r="C17" s="574"/>
      <c r="D17" s="574"/>
      <c r="E17" s="574"/>
      <c r="F17" s="574"/>
      <c r="G17" s="574"/>
      <c r="H17" s="575"/>
      <c r="J17" s="482"/>
      <c r="K17" s="13"/>
    </row>
    <row r="18" spans="1:12">
      <c r="J18" s="10"/>
      <c r="K18" s="13"/>
    </row>
    <row r="19" spans="1:12" ht="19.5" thickBot="1">
      <c r="A19" s="22" t="s">
        <v>189</v>
      </c>
      <c r="J19" s="10"/>
      <c r="K19" s="13"/>
    </row>
    <row r="20" spans="1:12">
      <c r="A20" s="581" t="s">
        <v>243</v>
      </c>
      <c r="B20" s="582"/>
      <c r="C20" s="582"/>
      <c r="D20" s="582"/>
      <c r="E20" s="582"/>
      <c r="F20" s="582"/>
      <c r="G20" s="582"/>
      <c r="H20" s="582"/>
      <c r="I20" s="582"/>
      <c r="J20" s="367"/>
      <c r="K20" s="368"/>
    </row>
    <row r="21" spans="1:12" ht="15.75" thickBot="1">
      <c r="A21" s="369" t="s">
        <v>143</v>
      </c>
      <c r="B21" s="370"/>
      <c r="C21" s="370"/>
      <c r="D21" s="370"/>
      <c r="E21" s="370"/>
      <c r="F21" s="370"/>
      <c r="G21" s="370"/>
      <c r="H21" s="370"/>
      <c r="I21" s="370"/>
      <c r="J21" s="370"/>
      <c r="K21" s="371"/>
    </row>
    <row r="22" spans="1:12" ht="26.25">
      <c r="A22" s="501" t="s">
        <v>144</v>
      </c>
      <c r="B22" s="501" t="s">
        <v>156</v>
      </c>
      <c r="C22" s="502" t="s">
        <v>8</v>
      </c>
      <c r="D22" s="502" t="s">
        <v>147</v>
      </c>
      <c r="E22" s="502" t="s">
        <v>148</v>
      </c>
      <c r="F22" s="502" t="s">
        <v>149</v>
      </c>
      <c r="G22" s="502" t="s">
        <v>150</v>
      </c>
      <c r="H22" s="502" t="s">
        <v>151</v>
      </c>
      <c r="I22" s="502" t="s">
        <v>152</v>
      </c>
      <c r="J22" s="502" t="s">
        <v>153</v>
      </c>
      <c r="K22" s="502" t="s">
        <v>154</v>
      </c>
    </row>
    <row r="23" spans="1:12">
      <c r="A23" s="583" t="s">
        <v>796</v>
      </c>
      <c r="B23" s="584"/>
      <c r="C23" s="584"/>
      <c r="D23" s="584"/>
      <c r="E23" s="584"/>
      <c r="F23" s="584"/>
      <c r="G23" s="584"/>
      <c r="H23" s="584"/>
      <c r="I23" s="584"/>
      <c r="J23" s="584"/>
      <c r="K23" s="585"/>
    </row>
    <row r="24" spans="1:12">
      <c r="A24" s="586"/>
      <c r="B24" s="587"/>
      <c r="C24" s="587"/>
      <c r="D24" s="587"/>
      <c r="E24" s="587"/>
      <c r="F24" s="587"/>
      <c r="G24" s="587"/>
      <c r="H24" s="587"/>
      <c r="I24" s="587"/>
      <c r="J24" s="587"/>
      <c r="K24" s="588"/>
    </row>
    <row r="25" spans="1:12">
      <c r="A25" s="54"/>
      <c r="B25" s="55"/>
      <c r="C25" s="56"/>
      <c r="D25" s="56"/>
      <c r="E25" s="56"/>
      <c r="F25" s="56"/>
      <c r="G25" s="56"/>
      <c r="H25" s="56"/>
      <c r="I25" s="53"/>
      <c r="J25" s="57"/>
      <c r="K25" s="57"/>
    </row>
    <row r="26" spans="1:12">
      <c r="A26" s="480" t="s">
        <v>801</v>
      </c>
      <c r="B26" s="51">
        <v>40269</v>
      </c>
      <c r="C26" s="52">
        <v>7722</v>
      </c>
      <c r="D26" s="52">
        <v>3311</v>
      </c>
      <c r="E26" s="52">
        <v>495</v>
      </c>
      <c r="F26" s="52">
        <v>1162</v>
      </c>
      <c r="G26" s="52">
        <v>1865</v>
      </c>
      <c r="H26" s="52">
        <v>889</v>
      </c>
      <c r="I26" s="296">
        <v>7381</v>
      </c>
      <c r="J26" s="298">
        <v>4.4159544159544151E-2</v>
      </c>
      <c r="K26" s="297">
        <v>2.0979999999999999</v>
      </c>
      <c r="L26" s="316"/>
    </row>
    <row r="27" spans="1:12">
      <c r="A27" s="54"/>
      <c r="B27" s="51">
        <v>43101</v>
      </c>
      <c r="C27" s="52">
        <v>8019</v>
      </c>
      <c r="D27" s="52">
        <v>3374</v>
      </c>
      <c r="E27" s="52">
        <v>524</v>
      </c>
      <c r="F27" s="52">
        <v>1203</v>
      </c>
      <c r="G27" s="52">
        <v>2029</v>
      </c>
      <c r="H27" s="52">
        <v>889</v>
      </c>
      <c r="I27" s="296">
        <v>7748</v>
      </c>
      <c r="J27" s="298">
        <v>3.3794737498441196E-2</v>
      </c>
      <c r="K27" s="297">
        <v>2.0779999999999998</v>
      </c>
      <c r="L27" s="316"/>
    </row>
    <row r="28" spans="1:12">
      <c r="A28" s="54" t="s">
        <v>804</v>
      </c>
      <c r="B28" s="51">
        <v>40269</v>
      </c>
      <c r="C28" s="56">
        <v>572</v>
      </c>
      <c r="D28" s="56">
        <v>362</v>
      </c>
      <c r="E28" s="56">
        <v>11</v>
      </c>
      <c r="F28" s="56">
        <v>108</v>
      </c>
      <c r="G28" s="56">
        <v>33</v>
      </c>
      <c r="H28" s="56">
        <v>58</v>
      </c>
      <c r="I28" s="296">
        <v>542</v>
      </c>
      <c r="J28" s="298">
        <v>5.2447552447552392E-2</v>
      </c>
      <c r="K28" s="297">
        <v>2.3119999999999998</v>
      </c>
      <c r="L28" s="316"/>
    </row>
    <row r="29" spans="1:12" s="414" customFormat="1">
      <c r="A29" s="54"/>
      <c r="B29" s="51">
        <v>43101</v>
      </c>
      <c r="C29" s="56">
        <v>584</v>
      </c>
      <c r="D29" s="56">
        <v>368</v>
      </c>
      <c r="E29" s="56">
        <v>11</v>
      </c>
      <c r="F29" s="56">
        <v>114</v>
      </c>
      <c r="G29" s="56">
        <v>33</v>
      </c>
      <c r="H29" s="56">
        <v>58</v>
      </c>
      <c r="I29" s="296">
        <v>560</v>
      </c>
      <c r="J29" s="298">
        <v>4.1095890410958957E-2</v>
      </c>
      <c r="K29" s="297">
        <v>2.286</v>
      </c>
      <c r="L29" s="316"/>
    </row>
    <row r="30" spans="1:12" s="414" customFormat="1">
      <c r="A30" s="54" t="s">
        <v>805</v>
      </c>
      <c r="B30" s="51">
        <v>40269</v>
      </c>
      <c r="C30" s="56">
        <v>11891</v>
      </c>
      <c r="D30" s="56">
        <v>7569</v>
      </c>
      <c r="E30" s="56">
        <v>456</v>
      </c>
      <c r="F30" s="56">
        <v>2244</v>
      </c>
      <c r="G30" s="56">
        <v>1489</v>
      </c>
      <c r="H30" s="56">
        <v>133</v>
      </c>
      <c r="I30" s="296">
        <v>11150</v>
      </c>
      <c r="J30" s="298">
        <v>6.2316037339164021E-2</v>
      </c>
      <c r="K30" s="297">
        <v>2.27</v>
      </c>
      <c r="L30" s="316"/>
    </row>
    <row r="31" spans="1:12" s="414" customFormat="1">
      <c r="A31" s="54"/>
      <c r="B31" s="51">
        <v>43101</v>
      </c>
      <c r="C31" s="56">
        <v>11950</v>
      </c>
      <c r="D31" s="56">
        <v>7581</v>
      </c>
      <c r="E31" s="56">
        <v>460</v>
      </c>
      <c r="F31" s="56">
        <v>2259</v>
      </c>
      <c r="G31" s="56">
        <v>1517</v>
      </c>
      <c r="H31" s="56">
        <v>133</v>
      </c>
      <c r="I31" s="296">
        <v>10889</v>
      </c>
      <c r="J31" s="298">
        <v>8.8786610878661132E-2</v>
      </c>
      <c r="K31" s="297">
        <v>2.2480000000000002</v>
      </c>
      <c r="L31" s="316"/>
    </row>
    <row r="32" spans="1:12" s="414" customFormat="1">
      <c r="A32" s="54" t="s">
        <v>806</v>
      </c>
      <c r="B32" s="51">
        <v>40269</v>
      </c>
      <c r="C32" s="56">
        <v>717</v>
      </c>
      <c r="D32" s="56">
        <v>591</v>
      </c>
      <c r="E32" s="56">
        <v>17</v>
      </c>
      <c r="F32" s="56">
        <v>85</v>
      </c>
      <c r="G32" s="56">
        <v>24</v>
      </c>
      <c r="H32" s="56">
        <v>0</v>
      </c>
      <c r="I32" s="296">
        <v>611</v>
      </c>
      <c r="J32" s="298">
        <v>0.14783821478382153</v>
      </c>
      <c r="K32" s="297">
        <v>2.2440000000000002</v>
      </c>
      <c r="L32" s="316"/>
    </row>
    <row r="33" spans="1:12" s="414" customFormat="1">
      <c r="A33" s="54"/>
      <c r="B33" s="51">
        <v>43101</v>
      </c>
      <c r="C33" s="56">
        <v>721</v>
      </c>
      <c r="D33" s="56">
        <v>595</v>
      </c>
      <c r="E33" s="56">
        <v>17</v>
      </c>
      <c r="F33" s="56">
        <v>85</v>
      </c>
      <c r="G33" s="56">
        <v>24</v>
      </c>
      <c r="H33" s="56">
        <v>0</v>
      </c>
      <c r="I33" s="296">
        <v>614</v>
      </c>
      <c r="J33" s="298">
        <v>0.14840499306518729</v>
      </c>
      <c r="K33" s="297">
        <v>2.226</v>
      </c>
      <c r="L33" s="316"/>
    </row>
    <row r="34" spans="1:12" s="414" customFormat="1">
      <c r="A34" s="54" t="s">
        <v>807</v>
      </c>
      <c r="B34" s="51">
        <v>40269</v>
      </c>
      <c r="C34" s="56">
        <v>4991</v>
      </c>
      <c r="D34" s="56">
        <v>3328</v>
      </c>
      <c r="E34" s="56">
        <v>162</v>
      </c>
      <c r="F34" s="56">
        <v>566</v>
      </c>
      <c r="G34" s="56">
        <v>575</v>
      </c>
      <c r="H34" s="56">
        <v>360</v>
      </c>
      <c r="I34" s="296">
        <v>4688</v>
      </c>
      <c r="J34" s="298">
        <v>6.070927669805648E-2</v>
      </c>
      <c r="K34" s="297">
        <v>2.488</v>
      </c>
      <c r="L34" s="316"/>
    </row>
    <row r="35" spans="1:12" s="414" customFormat="1">
      <c r="A35" s="54"/>
      <c r="B35" s="51">
        <v>43101</v>
      </c>
      <c r="C35" s="56">
        <v>5145</v>
      </c>
      <c r="D35" s="56">
        <v>3423</v>
      </c>
      <c r="E35" s="56">
        <v>162</v>
      </c>
      <c r="F35" s="56">
        <v>593</v>
      </c>
      <c r="G35" s="56">
        <v>608</v>
      </c>
      <c r="H35" s="56">
        <v>359</v>
      </c>
      <c r="I35" s="296">
        <v>4781</v>
      </c>
      <c r="J35" s="298">
        <v>7.0748299319727925E-2</v>
      </c>
      <c r="K35" s="297">
        <v>2.464</v>
      </c>
      <c r="L35" s="316"/>
    </row>
    <row r="36" spans="1:12" s="414" customFormat="1">
      <c r="A36" s="54" t="s">
        <v>808</v>
      </c>
      <c r="B36" s="51">
        <v>40269</v>
      </c>
      <c r="C36" s="56">
        <v>1442</v>
      </c>
      <c r="D36" s="56">
        <v>1028</v>
      </c>
      <c r="E36" s="56">
        <v>70</v>
      </c>
      <c r="F36" s="56">
        <v>177</v>
      </c>
      <c r="G36" s="56">
        <v>18</v>
      </c>
      <c r="H36" s="56">
        <v>149</v>
      </c>
      <c r="I36" s="296">
        <v>1367</v>
      </c>
      <c r="J36" s="298">
        <v>5.2011095700416066E-2</v>
      </c>
      <c r="K36" s="297">
        <v>2.448</v>
      </c>
      <c r="L36" s="316"/>
    </row>
    <row r="37" spans="1:12" s="414" customFormat="1">
      <c r="A37" s="54"/>
      <c r="B37" s="51">
        <v>43101</v>
      </c>
      <c r="C37" s="56">
        <v>1462</v>
      </c>
      <c r="D37" s="56">
        <v>1045</v>
      </c>
      <c r="E37" s="56">
        <v>70</v>
      </c>
      <c r="F37" s="56">
        <v>180</v>
      </c>
      <c r="G37" s="56">
        <v>18</v>
      </c>
      <c r="H37" s="56">
        <v>149</v>
      </c>
      <c r="I37" s="296">
        <v>1372</v>
      </c>
      <c r="J37" s="298">
        <v>6.1559507523939794E-2</v>
      </c>
      <c r="K37" s="297">
        <v>2.4249999999999998</v>
      </c>
      <c r="L37" s="316"/>
    </row>
    <row r="38" spans="1:12" s="414" customFormat="1">
      <c r="A38" s="54" t="s">
        <v>809</v>
      </c>
      <c r="B38" s="51">
        <v>40269</v>
      </c>
      <c r="C38" s="56">
        <v>252</v>
      </c>
      <c r="D38" s="56">
        <v>186</v>
      </c>
      <c r="E38" s="56">
        <v>2</v>
      </c>
      <c r="F38" s="56">
        <v>32</v>
      </c>
      <c r="G38" s="56">
        <v>7</v>
      </c>
      <c r="H38" s="56">
        <v>25</v>
      </c>
      <c r="I38" s="296">
        <v>187</v>
      </c>
      <c r="J38" s="298">
        <v>0.25793650793650791</v>
      </c>
      <c r="K38" s="297">
        <v>1.9570000000000001</v>
      </c>
      <c r="L38" s="316"/>
    </row>
    <row r="39" spans="1:12">
      <c r="A39" s="26"/>
      <c r="B39" s="51">
        <v>43101</v>
      </c>
      <c r="C39" s="26">
        <v>252</v>
      </c>
      <c r="D39" s="26">
        <v>186</v>
      </c>
      <c r="E39" s="26">
        <v>2</v>
      </c>
      <c r="F39" s="26">
        <v>32</v>
      </c>
      <c r="G39" s="26">
        <v>7</v>
      </c>
      <c r="H39" s="26">
        <v>25</v>
      </c>
      <c r="I39" s="296">
        <v>174</v>
      </c>
      <c r="J39" s="298">
        <v>0.30952380952380953</v>
      </c>
      <c r="K39" s="297">
        <v>1.948</v>
      </c>
      <c r="L39" s="316"/>
    </row>
    <row r="40" spans="1:12">
      <c r="A40" s="480" t="s">
        <v>776</v>
      </c>
      <c r="B40" s="51">
        <v>40269</v>
      </c>
      <c r="C40" s="52">
        <v>33972</v>
      </c>
      <c r="D40" s="52">
        <v>25521</v>
      </c>
      <c r="E40" s="52">
        <v>837</v>
      </c>
      <c r="F40" s="52">
        <v>1721</v>
      </c>
      <c r="G40" s="52">
        <v>1389</v>
      </c>
      <c r="H40" s="52">
        <v>4504</v>
      </c>
      <c r="I40" s="52">
        <v>30105</v>
      </c>
      <c r="J40" s="298">
        <v>0.11382903567643943</v>
      </c>
      <c r="K40" s="297">
        <v>2.3519999999999999</v>
      </c>
      <c r="L40" s="316"/>
    </row>
    <row r="41" spans="1:12">
      <c r="A41" s="54"/>
      <c r="B41" s="51">
        <v>43101</v>
      </c>
      <c r="C41" s="52">
        <v>34737</v>
      </c>
      <c r="D41" s="52">
        <v>26037</v>
      </c>
      <c r="E41" s="52">
        <v>879</v>
      </c>
      <c r="F41" s="52">
        <v>1788</v>
      </c>
      <c r="G41" s="52">
        <v>1510</v>
      </c>
      <c r="H41" s="52">
        <v>4523</v>
      </c>
      <c r="I41" s="52">
        <v>30801</v>
      </c>
      <c r="J41" s="298">
        <v>0.11330857587010967</v>
      </c>
      <c r="K41" s="297">
        <v>2.3290000000000002</v>
      </c>
      <c r="L41" s="316"/>
    </row>
    <row r="42" spans="1:12">
      <c r="A42" s="573" t="s">
        <v>244</v>
      </c>
      <c r="B42" s="573"/>
      <c r="C42" s="49"/>
      <c r="D42" s="49"/>
      <c r="E42" s="49"/>
      <c r="F42" s="49"/>
      <c r="G42" s="49"/>
      <c r="H42" s="49"/>
      <c r="I42" s="47"/>
      <c r="L42" s="316"/>
    </row>
    <row r="43" spans="1:12">
      <c r="A43" s="14"/>
      <c r="B43" s="116"/>
      <c r="C43" s="11"/>
      <c r="D43" s="11"/>
      <c r="E43" s="11"/>
      <c r="F43" s="11"/>
      <c r="G43" s="11"/>
      <c r="H43" s="100"/>
      <c r="I43" s="10"/>
    </row>
    <row r="44" spans="1:12">
      <c r="A44" s="14"/>
      <c r="B44" s="116"/>
      <c r="C44" s="11"/>
      <c r="D44" s="11"/>
      <c r="E44" s="11"/>
      <c r="F44" s="11"/>
      <c r="G44" s="11"/>
      <c r="H44" s="100"/>
      <c r="I44" s="10"/>
    </row>
    <row r="45" spans="1:12">
      <c r="A45" s="14"/>
      <c r="B45" s="116"/>
      <c r="C45" s="11"/>
      <c r="D45" s="11"/>
      <c r="E45" s="11"/>
      <c r="F45" s="11"/>
      <c r="G45" s="11"/>
      <c r="H45" s="100"/>
      <c r="I45" s="10"/>
    </row>
    <row r="46" spans="1:12">
      <c r="A46" s="14"/>
      <c r="B46" s="116"/>
      <c r="C46" s="11"/>
      <c r="D46" s="11"/>
      <c r="E46" s="11"/>
      <c r="F46" s="11"/>
      <c r="G46" s="11"/>
      <c r="H46" s="100"/>
      <c r="I46" s="10"/>
    </row>
    <row r="47" spans="1:12">
      <c r="A47" s="14"/>
      <c r="B47" s="116"/>
      <c r="C47" s="11"/>
      <c r="D47" s="11"/>
      <c r="E47" s="11"/>
      <c r="F47" s="11"/>
      <c r="G47" s="11"/>
      <c r="H47" s="100"/>
      <c r="I47" s="116"/>
    </row>
    <row r="48" spans="1:12">
      <c r="A48" s="14"/>
      <c r="B48" s="116"/>
      <c r="C48" s="11"/>
      <c r="D48" s="11"/>
      <c r="E48" s="11"/>
      <c r="F48" s="11"/>
      <c r="G48" s="11"/>
      <c r="H48" s="100"/>
      <c r="I48" s="10"/>
    </row>
    <row r="49" spans="1:11">
      <c r="A49" s="16"/>
      <c r="B49" s="117"/>
      <c r="C49" s="11"/>
      <c r="D49" s="11"/>
      <c r="E49" s="11"/>
      <c r="F49" s="11"/>
      <c r="G49" s="11"/>
      <c r="H49" s="100"/>
      <c r="I49" s="10"/>
    </row>
    <row r="50" spans="1:11">
      <c r="A50" s="14"/>
      <c r="B50" s="116"/>
      <c r="C50" s="11"/>
      <c r="D50" s="11"/>
      <c r="E50" s="11"/>
      <c r="F50" s="11"/>
      <c r="G50" s="11"/>
      <c r="H50" s="100"/>
      <c r="I50" s="10"/>
      <c r="J50" s="50"/>
    </row>
    <row r="51" spans="1:11">
      <c r="A51" s="14"/>
      <c r="B51" s="116"/>
      <c r="C51" s="11"/>
      <c r="D51" s="11"/>
      <c r="E51" s="11"/>
      <c r="F51" s="11"/>
      <c r="G51" s="11"/>
      <c r="H51" s="100"/>
      <c r="I51" s="10"/>
      <c r="J51" s="13"/>
    </row>
    <row r="52" spans="1:11">
      <c r="A52" s="14"/>
      <c r="B52" s="116"/>
      <c r="C52" s="11"/>
      <c r="D52" s="11"/>
      <c r="E52" s="11"/>
      <c r="F52" s="11"/>
      <c r="G52" s="11"/>
      <c r="H52" s="100"/>
      <c r="I52" s="10"/>
      <c r="J52" s="13"/>
    </row>
    <row r="53" spans="1:11">
      <c r="A53" s="14"/>
      <c r="B53" s="116"/>
      <c r="C53" s="11"/>
      <c r="D53" s="11"/>
      <c r="E53" s="11"/>
      <c r="F53" s="11"/>
      <c r="G53" s="11"/>
      <c r="H53" s="100"/>
      <c r="I53" s="10"/>
      <c r="J53" s="13"/>
    </row>
    <row r="54" spans="1:11">
      <c r="A54" s="14"/>
      <c r="B54" s="116"/>
      <c r="C54" s="11"/>
      <c r="D54" s="11"/>
      <c r="E54" s="11"/>
      <c r="F54" s="11"/>
      <c r="G54" s="11"/>
      <c r="H54" s="100"/>
      <c r="I54" s="10"/>
      <c r="J54" s="13"/>
    </row>
    <row r="55" spans="1:11">
      <c r="A55" s="16"/>
      <c r="B55" s="117"/>
      <c r="C55" s="11"/>
      <c r="D55" s="11"/>
      <c r="E55" s="11"/>
      <c r="F55" s="11"/>
      <c r="G55" s="11"/>
      <c r="H55" s="100"/>
      <c r="I55" s="10"/>
      <c r="J55" s="11"/>
      <c r="K55" s="11"/>
    </row>
    <row r="56" spans="1:11">
      <c r="A56" s="14"/>
      <c r="B56" s="116"/>
      <c r="C56" s="11"/>
      <c r="D56" s="11"/>
      <c r="E56" s="11"/>
      <c r="F56" s="11"/>
      <c r="G56" s="11"/>
      <c r="H56" s="100"/>
      <c r="I56" s="10"/>
      <c r="J56" s="13"/>
    </row>
    <row r="57" spans="1:11">
      <c r="A57" s="14"/>
      <c r="B57" s="116"/>
      <c r="C57" s="11"/>
      <c r="D57" s="11"/>
      <c r="E57" s="11"/>
      <c r="F57" s="11"/>
      <c r="G57" s="11"/>
      <c r="H57" s="100"/>
      <c r="I57" s="10"/>
      <c r="J57" s="12"/>
    </row>
    <row r="58" spans="1:11">
      <c r="A58" s="14"/>
      <c r="B58" s="116"/>
      <c r="C58" s="11"/>
      <c r="D58" s="11"/>
      <c r="E58" s="11"/>
      <c r="F58" s="11"/>
      <c r="G58" s="11"/>
      <c r="H58" s="100"/>
      <c r="I58" s="10"/>
      <c r="J58" s="13"/>
    </row>
    <row r="59" spans="1:11">
      <c r="A59" s="14"/>
      <c r="B59" s="116"/>
      <c r="C59" s="11"/>
      <c r="D59" s="11"/>
      <c r="E59" s="11"/>
      <c r="F59" s="11"/>
      <c r="G59" s="11"/>
      <c r="H59" s="100"/>
      <c r="I59" s="10"/>
      <c r="J59" s="13"/>
    </row>
    <row r="60" spans="1:11">
      <c r="A60" s="14"/>
      <c r="B60" s="116"/>
      <c r="C60" s="11"/>
      <c r="D60" s="11"/>
      <c r="E60" s="11"/>
      <c r="F60" s="11"/>
      <c r="G60" s="11"/>
      <c r="H60" s="100"/>
      <c r="I60" s="10"/>
      <c r="J60" s="13"/>
    </row>
    <row r="61" spans="1:11">
      <c r="A61" s="14"/>
      <c r="B61" s="116"/>
      <c r="C61" s="11"/>
      <c r="D61" s="11"/>
      <c r="E61" s="11"/>
      <c r="F61" s="11"/>
      <c r="G61" s="11"/>
      <c r="H61" s="100"/>
      <c r="I61" s="10"/>
      <c r="J61" s="13"/>
    </row>
    <row r="62" spans="1:11">
      <c r="A62" s="16"/>
      <c r="B62" s="117"/>
      <c r="C62" s="11"/>
      <c r="D62" s="11"/>
      <c r="E62" s="11"/>
      <c r="F62" s="11"/>
      <c r="G62" s="11"/>
      <c r="H62" s="100"/>
      <c r="I62" s="10"/>
      <c r="J62" s="13"/>
    </row>
    <row r="63" spans="1:11">
      <c r="A63" s="14"/>
      <c r="B63" s="116"/>
      <c r="C63" s="11"/>
      <c r="D63" s="11"/>
      <c r="E63" s="11"/>
      <c r="F63" s="11"/>
      <c r="G63" s="11"/>
      <c r="H63" s="100"/>
      <c r="I63" s="10"/>
      <c r="J63" s="12"/>
    </row>
    <row r="64" spans="1:11">
      <c r="A64" s="14"/>
      <c r="B64" s="116"/>
      <c r="C64" s="11"/>
      <c r="D64" s="11"/>
      <c r="E64" s="11"/>
      <c r="F64" s="11"/>
      <c r="G64" s="11"/>
      <c r="H64" s="100"/>
      <c r="I64" s="10"/>
      <c r="J64" s="13"/>
    </row>
    <row r="65" spans="1:15">
      <c r="A65" s="14"/>
      <c r="B65" s="116"/>
      <c r="C65" s="11"/>
      <c r="D65" s="11"/>
      <c r="E65" s="11"/>
      <c r="F65" s="11"/>
      <c r="G65" s="11"/>
      <c r="H65" s="100"/>
      <c r="I65" s="10"/>
      <c r="J65" s="13"/>
    </row>
    <row r="66" spans="1:15">
      <c r="A66" s="14"/>
      <c r="B66" s="116"/>
      <c r="C66" s="11"/>
      <c r="D66" s="11"/>
      <c r="E66" s="11"/>
      <c r="F66" s="11"/>
      <c r="G66" s="11"/>
      <c r="H66" s="100"/>
      <c r="I66" s="10"/>
      <c r="J66" s="13"/>
    </row>
    <row r="67" spans="1:15">
      <c r="A67" s="14"/>
      <c r="B67" s="116"/>
      <c r="C67" s="11"/>
      <c r="D67" s="11"/>
      <c r="E67" s="11"/>
      <c r="F67" s="11"/>
      <c r="G67" s="11"/>
      <c r="H67" s="100"/>
      <c r="I67" s="10"/>
      <c r="J67" s="13"/>
    </row>
    <row r="68" spans="1:15">
      <c r="A68" s="16"/>
      <c r="B68" s="117"/>
      <c r="C68" s="11"/>
      <c r="D68" s="11"/>
      <c r="E68" s="11"/>
      <c r="F68" s="11"/>
      <c r="G68" s="11"/>
      <c r="H68" s="100"/>
      <c r="I68" s="10"/>
      <c r="J68" s="13"/>
    </row>
    <row r="69" spans="1:15">
      <c r="A69" s="14"/>
      <c r="B69" s="116"/>
      <c r="C69" s="11"/>
      <c r="D69" s="11"/>
      <c r="E69" s="11"/>
      <c r="F69" s="11"/>
      <c r="G69" s="11"/>
      <c r="H69" s="100"/>
      <c r="I69" s="10"/>
      <c r="J69" s="13"/>
    </row>
    <row r="70" spans="1:15">
      <c r="A70" s="14"/>
      <c r="B70" s="116"/>
      <c r="C70" s="11"/>
      <c r="D70" s="11"/>
      <c r="E70" s="11"/>
      <c r="F70" s="11"/>
      <c r="G70" s="11"/>
      <c r="H70" s="100"/>
      <c r="I70" s="10"/>
      <c r="J70" s="12"/>
    </row>
    <row r="71" spans="1:15">
      <c r="A71" s="16"/>
      <c r="B71" s="117"/>
      <c r="C71" s="11"/>
      <c r="D71" s="11"/>
      <c r="E71" s="11"/>
      <c r="F71" s="11"/>
      <c r="G71" s="11"/>
      <c r="H71" s="100"/>
      <c r="I71" s="10"/>
      <c r="J71" s="13"/>
    </row>
    <row r="72" spans="1:15">
      <c r="A72" s="14"/>
      <c r="B72" s="116"/>
      <c r="C72" s="11"/>
      <c r="D72" s="11"/>
      <c r="E72" s="11"/>
      <c r="F72" s="11"/>
      <c r="G72" s="11"/>
      <c r="H72" s="100"/>
      <c r="I72" s="10"/>
      <c r="J72" s="13"/>
    </row>
    <row r="73" spans="1:15">
      <c r="A73" s="14"/>
      <c r="B73" s="116"/>
      <c r="C73" s="11"/>
      <c r="D73" s="11"/>
      <c r="E73" s="11"/>
      <c r="F73" s="11"/>
      <c r="G73" s="11"/>
      <c r="H73" s="100"/>
      <c r="I73" s="10"/>
      <c r="J73" s="13"/>
    </row>
    <row r="74" spans="1:15">
      <c r="A74" s="14"/>
      <c r="B74" s="116"/>
      <c r="C74" s="11"/>
      <c r="D74" s="11"/>
      <c r="E74" s="11"/>
      <c r="F74" s="11"/>
      <c r="G74" s="11"/>
      <c r="H74" s="100"/>
      <c r="I74" s="10"/>
      <c r="J74" s="13"/>
    </row>
    <row r="75" spans="1:15">
      <c r="A75" s="14"/>
      <c r="B75" s="116"/>
      <c r="C75" s="11"/>
      <c r="D75" s="11"/>
      <c r="E75" s="11"/>
      <c r="F75" s="11"/>
      <c r="G75" s="11"/>
      <c r="H75" s="100"/>
      <c r="I75" s="10"/>
      <c r="J75" s="13"/>
    </row>
    <row r="76" spans="1:15">
      <c r="A76" s="14"/>
      <c r="B76" s="116"/>
      <c r="C76" s="11"/>
      <c r="D76" s="11"/>
      <c r="E76" s="11"/>
      <c r="F76" s="11"/>
      <c r="G76" s="11"/>
      <c r="H76" s="100"/>
      <c r="I76" s="10"/>
      <c r="J76" s="13"/>
    </row>
    <row r="77" spans="1:15">
      <c r="A77" s="14"/>
      <c r="B77" s="116"/>
      <c r="C77" s="11"/>
      <c r="D77" s="11"/>
      <c r="E77" s="11"/>
      <c r="F77" s="11"/>
      <c r="G77" s="11"/>
      <c r="H77" s="100"/>
      <c r="I77" s="10"/>
      <c r="J77" s="12"/>
    </row>
    <row r="78" spans="1:15">
      <c r="A78" s="17"/>
      <c r="B78" s="115"/>
      <c r="C78" s="18"/>
      <c r="D78" s="18"/>
      <c r="E78" s="18"/>
      <c r="F78" s="18"/>
      <c r="G78" s="18"/>
      <c r="H78" s="126"/>
      <c r="I78" s="10"/>
      <c r="J78" s="13"/>
    </row>
    <row r="79" spans="1:15">
      <c r="A79" s="14"/>
      <c r="B79" s="116"/>
      <c r="C79" s="11"/>
      <c r="D79" s="11"/>
      <c r="E79" s="11"/>
      <c r="F79" s="11"/>
      <c r="G79" s="11"/>
      <c r="H79" s="100"/>
      <c r="I79" s="10"/>
      <c r="J79" s="13"/>
      <c r="L79" s="11"/>
      <c r="M79" s="11"/>
      <c r="N79" s="11"/>
      <c r="O79" s="100"/>
    </row>
    <row r="80" spans="1:15">
      <c r="A80" s="16"/>
      <c r="B80" s="117"/>
      <c r="C80" s="11"/>
      <c r="D80" s="11"/>
      <c r="E80" s="11"/>
      <c r="F80" s="11"/>
      <c r="G80" s="11"/>
      <c r="H80" s="100"/>
      <c r="I80" s="10"/>
      <c r="J80" s="13"/>
    </row>
    <row r="81" spans="1:10">
      <c r="A81" s="14"/>
      <c r="B81" s="116"/>
      <c r="C81" s="11"/>
      <c r="D81" s="11"/>
      <c r="E81" s="11"/>
      <c r="F81" s="11"/>
      <c r="G81" s="11"/>
      <c r="H81" s="100"/>
      <c r="I81" s="10"/>
      <c r="J81" s="13"/>
    </row>
    <row r="82" spans="1:10">
      <c r="A82" s="14"/>
      <c r="B82" s="116"/>
      <c r="C82" s="11"/>
      <c r="D82" s="11"/>
      <c r="E82" s="11"/>
      <c r="F82" s="11"/>
      <c r="G82" s="11"/>
      <c r="H82" s="100"/>
      <c r="I82" s="10"/>
      <c r="J82" s="13"/>
    </row>
    <row r="83" spans="1:10">
      <c r="A83" s="14"/>
      <c r="B83" s="116"/>
      <c r="C83" s="11"/>
      <c r="D83" s="11"/>
      <c r="E83" s="11"/>
      <c r="F83" s="11"/>
      <c r="G83" s="11"/>
      <c r="H83" s="100"/>
      <c r="I83" s="10"/>
      <c r="J83" s="13"/>
    </row>
    <row r="84" spans="1:10">
      <c r="A84" s="17"/>
      <c r="B84" s="115"/>
      <c r="C84" s="18"/>
      <c r="D84" s="18"/>
      <c r="E84" s="18"/>
      <c r="F84" s="18"/>
      <c r="G84" s="18"/>
      <c r="H84" s="126"/>
      <c r="I84" s="10"/>
      <c r="J84" s="13"/>
    </row>
    <row r="85" spans="1:10">
      <c r="A85" s="14"/>
      <c r="B85" s="116"/>
      <c r="C85" s="11"/>
      <c r="D85" s="11"/>
      <c r="E85" s="11"/>
      <c r="F85" s="11"/>
      <c r="G85" s="11"/>
      <c r="H85" s="100"/>
      <c r="I85" s="10"/>
      <c r="J85" s="13"/>
    </row>
    <row r="86" spans="1:10">
      <c r="A86" s="16"/>
      <c r="B86" s="117"/>
      <c r="C86" s="11"/>
      <c r="D86" s="11"/>
      <c r="E86" s="11"/>
      <c r="F86" s="11"/>
      <c r="G86" s="11"/>
      <c r="H86" s="100"/>
      <c r="I86" s="10"/>
      <c r="J86" s="12"/>
    </row>
    <row r="87" spans="1:10">
      <c r="A87" s="14"/>
      <c r="B87" s="116"/>
      <c r="C87" s="11"/>
      <c r="D87" s="11"/>
      <c r="E87" s="11"/>
      <c r="F87" s="11"/>
      <c r="G87" s="11"/>
      <c r="H87" s="100"/>
      <c r="I87" s="10"/>
      <c r="J87" s="13"/>
    </row>
    <row r="88" spans="1:10">
      <c r="A88" s="14"/>
      <c r="B88" s="116"/>
      <c r="C88" s="11"/>
      <c r="D88" s="11"/>
      <c r="E88" s="11"/>
      <c r="F88" s="11"/>
      <c r="G88" s="11"/>
      <c r="H88" s="100"/>
      <c r="I88" s="10"/>
      <c r="J88" s="13"/>
    </row>
    <row r="89" spans="1:10">
      <c r="A89" s="14"/>
      <c r="B89" s="116"/>
      <c r="C89" s="11"/>
      <c r="D89" s="11"/>
      <c r="E89" s="11"/>
      <c r="F89" s="11"/>
      <c r="G89" s="11"/>
      <c r="H89" s="100"/>
      <c r="I89" s="10"/>
      <c r="J89" s="13"/>
    </row>
    <row r="90" spans="1:10">
      <c r="A90" s="17"/>
      <c r="B90" s="115"/>
      <c r="C90" s="18"/>
      <c r="D90" s="18"/>
      <c r="E90" s="18"/>
      <c r="F90" s="18"/>
      <c r="G90" s="18"/>
      <c r="H90" s="126"/>
      <c r="I90" s="10"/>
      <c r="J90" s="13"/>
    </row>
    <row r="91" spans="1:10">
      <c r="A91" s="14"/>
      <c r="B91" s="116"/>
      <c r="C91" s="11"/>
      <c r="D91" s="11"/>
      <c r="E91" s="11"/>
      <c r="F91" s="11"/>
      <c r="G91" s="11"/>
      <c r="H91" s="100"/>
      <c r="I91" s="10"/>
      <c r="J91" s="12"/>
    </row>
    <row r="92" spans="1:10">
      <c r="A92" s="16"/>
      <c r="B92" s="117"/>
      <c r="C92" s="11"/>
      <c r="D92" s="11"/>
      <c r="E92" s="11"/>
      <c r="F92" s="11"/>
      <c r="G92" s="11"/>
      <c r="H92" s="100"/>
      <c r="I92" s="10"/>
      <c r="J92" s="13"/>
    </row>
    <row r="93" spans="1:10">
      <c r="A93" s="14"/>
      <c r="B93" s="116"/>
      <c r="C93" s="11"/>
      <c r="D93" s="11"/>
      <c r="E93" s="11"/>
      <c r="F93" s="11"/>
      <c r="G93" s="11"/>
      <c r="H93" s="100"/>
      <c r="I93" s="10"/>
      <c r="J93" s="13"/>
    </row>
    <row r="94" spans="1:10">
      <c r="A94" s="14"/>
      <c r="B94" s="116"/>
      <c r="C94" s="11"/>
      <c r="D94" s="11"/>
      <c r="E94" s="11"/>
      <c r="F94" s="11"/>
      <c r="G94" s="11"/>
      <c r="H94" s="100"/>
      <c r="I94" s="10"/>
      <c r="J94" s="13"/>
    </row>
    <row r="95" spans="1:10">
      <c r="A95" s="14"/>
      <c r="B95" s="116"/>
      <c r="C95" s="11"/>
      <c r="D95" s="11"/>
      <c r="E95" s="11"/>
      <c r="F95" s="11"/>
      <c r="G95" s="11"/>
      <c r="H95" s="100"/>
      <c r="I95" s="10"/>
      <c r="J95" s="13"/>
    </row>
    <row r="96" spans="1:10">
      <c r="A96" s="14"/>
      <c r="B96" s="116"/>
      <c r="C96" s="11"/>
      <c r="D96" s="11"/>
      <c r="E96" s="11"/>
      <c r="F96" s="11"/>
      <c r="G96" s="11"/>
      <c r="H96" s="100"/>
      <c r="I96" s="10"/>
      <c r="J96" s="13"/>
    </row>
    <row r="97" spans="1:10">
      <c r="A97" s="14"/>
      <c r="B97" s="116"/>
      <c r="C97" s="11"/>
      <c r="D97" s="11"/>
      <c r="E97" s="11"/>
      <c r="F97" s="11"/>
      <c r="G97" s="11"/>
      <c r="H97" s="100"/>
      <c r="I97" s="10"/>
      <c r="J97" s="12"/>
    </row>
    <row r="98" spans="1:10">
      <c r="A98" s="17"/>
      <c r="B98" s="115"/>
      <c r="C98" s="18"/>
      <c r="D98" s="18"/>
      <c r="E98" s="18"/>
      <c r="F98" s="18"/>
      <c r="G98" s="18"/>
      <c r="H98" s="126"/>
      <c r="I98" s="10"/>
      <c r="J98" s="13"/>
    </row>
    <row r="99" spans="1:10">
      <c r="A99" s="14"/>
      <c r="B99" s="116"/>
      <c r="C99" s="11"/>
      <c r="D99" s="11"/>
      <c r="E99" s="11"/>
      <c r="F99" s="11"/>
      <c r="G99" s="11"/>
      <c r="H99" s="100"/>
      <c r="I99" s="10"/>
      <c r="J99" s="13"/>
    </row>
    <row r="100" spans="1:10">
      <c r="A100" s="16"/>
      <c r="B100" s="117"/>
      <c r="C100" s="11"/>
      <c r="D100" s="11"/>
      <c r="E100" s="11"/>
      <c r="F100" s="11"/>
      <c r="G100" s="11"/>
      <c r="H100" s="100"/>
      <c r="I100" s="10"/>
      <c r="J100" s="13"/>
    </row>
    <row r="101" spans="1:10">
      <c r="A101" s="14"/>
      <c r="B101" s="116"/>
      <c r="C101" s="11"/>
      <c r="D101" s="11"/>
      <c r="E101" s="11"/>
      <c r="F101" s="11"/>
      <c r="G101" s="11"/>
      <c r="H101" s="100"/>
      <c r="I101" s="10"/>
      <c r="J101" s="13"/>
    </row>
    <row r="102" spans="1:10">
      <c r="A102" s="14"/>
      <c r="B102" s="116"/>
      <c r="C102" s="11"/>
      <c r="D102" s="11"/>
      <c r="E102" s="11"/>
      <c r="F102" s="11"/>
      <c r="G102" s="11"/>
      <c r="H102" s="100"/>
      <c r="I102" s="10"/>
      <c r="J102" s="13"/>
    </row>
    <row r="103" spans="1:10">
      <c r="A103" s="14"/>
      <c r="B103" s="116"/>
      <c r="C103" s="11"/>
      <c r="D103" s="11"/>
      <c r="E103" s="11"/>
      <c r="F103" s="11"/>
      <c r="G103" s="11"/>
      <c r="H103" s="100"/>
      <c r="I103" s="10"/>
      <c r="J103" s="13"/>
    </row>
    <row r="104" spans="1:10">
      <c r="A104" s="17"/>
      <c r="B104" s="115"/>
      <c r="C104" s="18"/>
      <c r="D104" s="18"/>
      <c r="E104" s="18"/>
      <c r="F104" s="18"/>
      <c r="G104" s="18"/>
      <c r="H104" s="126"/>
      <c r="I104" s="10"/>
      <c r="J104" s="13"/>
    </row>
    <row r="105" spans="1:10">
      <c r="A105" s="14"/>
      <c r="B105" s="116"/>
      <c r="C105" s="11"/>
      <c r="D105" s="11"/>
      <c r="E105" s="11"/>
      <c r="F105" s="11"/>
      <c r="G105" s="11"/>
      <c r="H105" s="100"/>
      <c r="I105" s="10"/>
      <c r="J105" s="12"/>
    </row>
    <row r="106" spans="1:10">
      <c r="A106" s="16"/>
      <c r="B106" s="117"/>
      <c r="C106" s="11"/>
      <c r="D106" s="11"/>
      <c r="E106" s="11"/>
      <c r="F106" s="11"/>
      <c r="G106" s="11"/>
      <c r="H106" s="100"/>
      <c r="I106" s="10"/>
      <c r="J106" s="13"/>
    </row>
    <row r="107" spans="1:10">
      <c r="A107" s="14"/>
      <c r="B107" s="116"/>
      <c r="C107" s="11"/>
      <c r="D107" s="11"/>
      <c r="E107" s="11"/>
      <c r="F107" s="11"/>
      <c r="G107" s="11"/>
      <c r="H107" s="100"/>
      <c r="I107" s="10"/>
      <c r="J107" s="13"/>
    </row>
    <row r="108" spans="1:10">
      <c r="A108" s="14"/>
      <c r="B108" s="116"/>
      <c r="C108" s="11"/>
      <c r="D108" s="11"/>
      <c r="E108" s="11"/>
      <c r="F108" s="11"/>
      <c r="G108" s="11"/>
      <c r="H108" s="100"/>
      <c r="I108" s="10"/>
      <c r="J108" s="13"/>
    </row>
    <row r="109" spans="1:10">
      <c r="A109" s="14"/>
      <c r="B109" s="116"/>
      <c r="C109" s="11"/>
      <c r="D109" s="11"/>
      <c r="E109" s="11"/>
      <c r="F109" s="11"/>
      <c r="G109" s="11"/>
      <c r="H109" s="100"/>
      <c r="I109" s="10"/>
      <c r="J109" s="13"/>
    </row>
    <row r="110" spans="1:10">
      <c r="A110" s="14"/>
      <c r="B110" s="116"/>
      <c r="C110" s="11"/>
      <c r="D110" s="11"/>
      <c r="E110" s="11"/>
      <c r="F110" s="11"/>
      <c r="G110" s="11"/>
      <c r="H110" s="100"/>
      <c r="I110" s="10"/>
      <c r="J110" s="13"/>
    </row>
    <row r="111" spans="1:10">
      <c r="A111" s="14"/>
      <c r="B111" s="116"/>
      <c r="C111" s="11"/>
      <c r="D111" s="11"/>
      <c r="E111" s="11"/>
      <c r="F111" s="11"/>
      <c r="G111" s="11"/>
      <c r="H111" s="100"/>
      <c r="I111" s="10"/>
      <c r="J111" s="12"/>
    </row>
    <row r="112" spans="1:10">
      <c r="A112" s="14"/>
      <c r="B112" s="116"/>
      <c r="C112" s="11"/>
      <c r="D112" s="11"/>
      <c r="E112" s="11"/>
      <c r="F112" s="11"/>
      <c r="G112" s="11"/>
      <c r="H112" s="100"/>
      <c r="I112" s="10"/>
      <c r="J112" s="13"/>
    </row>
    <row r="113" spans="1:10">
      <c r="A113" s="14"/>
      <c r="B113" s="116"/>
      <c r="C113" s="11"/>
      <c r="D113" s="11"/>
      <c r="E113" s="11"/>
      <c r="F113" s="11"/>
      <c r="G113" s="11"/>
      <c r="H113" s="100"/>
      <c r="I113" s="10"/>
      <c r="J113" s="13"/>
    </row>
    <row r="114" spans="1:10">
      <c r="A114" s="14"/>
      <c r="B114" s="116"/>
      <c r="C114" s="11"/>
      <c r="D114" s="11"/>
      <c r="E114" s="11"/>
      <c r="F114" s="11"/>
      <c r="G114" s="11"/>
      <c r="H114" s="100"/>
      <c r="I114" s="10"/>
      <c r="J114" s="13"/>
    </row>
    <row r="115" spans="1:10">
      <c r="A115" s="14"/>
      <c r="B115" s="116"/>
      <c r="C115" s="11"/>
      <c r="D115" s="11"/>
      <c r="E115" s="11"/>
      <c r="F115" s="11"/>
      <c r="G115" s="11"/>
      <c r="H115" s="100"/>
      <c r="I115" s="10"/>
      <c r="J115" s="13"/>
    </row>
    <row r="116" spans="1:10">
      <c r="A116" s="17"/>
      <c r="B116" s="115"/>
      <c r="C116" s="18"/>
      <c r="D116" s="18"/>
      <c r="E116" s="18"/>
      <c r="F116" s="18"/>
      <c r="G116" s="18"/>
      <c r="H116" s="126"/>
      <c r="I116" s="10"/>
      <c r="J116" s="13"/>
    </row>
    <row r="117" spans="1:10">
      <c r="A117" s="14"/>
      <c r="B117" s="116"/>
      <c r="C117" s="11"/>
      <c r="D117" s="11"/>
      <c r="E117" s="11"/>
      <c r="F117" s="11"/>
      <c r="G117" s="11"/>
      <c r="H117" s="100"/>
      <c r="I117" s="10"/>
      <c r="J117" s="13"/>
    </row>
    <row r="118" spans="1:10">
      <c r="A118" s="16"/>
      <c r="B118" s="117"/>
      <c r="C118" s="11"/>
      <c r="D118" s="11"/>
      <c r="E118" s="11"/>
      <c r="F118" s="11"/>
      <c r="G118" s="11"/>
      <c r="H118" s="100"/>
      <c r="I118" s="10"/>
      <c r="J118" s="13"/>
    </row>
    <row r="119" spans="1:10">
      <c r="A119" s="14"/>
      <c r="B119" s="116"/>
      <c r="C119" s="11"/>
      <c r="D119" s="11"/>
      <c r="E119" s="11"/>
      <c r="F119" s="11"/>
      <c r="G119" s="11"/>
      <c r="H119" s="100"/>
      <c r="I119" s="10"/>
      <c r="J119" s="13"/>
    </row>
    <row r="120" spans="1:10">
      <c r="A120" s="14"/>
      <c r="B120" s="116"/>
      <c r="C120" s="11"/>
      <c r="D120" s="11"/>
      <c r="E120" s="11"/>
      <c r="F120" s="11"/>
      <c r="G120" s="11"/>
      <c r="H120" s="100"/>
      <c r="I120" s="10"/>
      <c r="J120" s="13"/>
    </row>
    <row r="121" spans="1:10">
      <c r="A121" s="14"/>
      <c r="B121" s="116"/>
      <c r="C121" s="11"/>
      <c r="D121" s="11"/>
      <c r="E121" s="11"/>
      <c r="F121" s="11"/>
      <c r="G121" s="11"/>
      <c r="H121" s="100"/>
      <c r="I121" s="10"/>
      <c r="J121" s="12"/>
    </row>
    <row r="122" spans="1:10">
      <c r="A122" s="14"/>
      <c r="B122" s="116"/>
      <c r="C122" s="11"/>
      <c r="D122" s="11"/>
      <c r="E122" s="11"/>
      <c r="F122" s="11"/>
      <c r="G122" s="11"/>
      <c r="H122" s="100"/>
      <c r="I122" s="10"/>
      <c r="J122" s="13"/>
    </row>
    <row r="123" spans="1:10">
      <c r="A123" s="14"/>
      <c r="B123" s="116"/>
      <c r="C123" s="11"/>
      <c r="D123" s="11"/>
      <c r="E123" s="11"/>
      <c r="F123" s="11"/>
      <c r="G123" s="11"/>
      <c r="H123" s="100"/>
      <c r="I123" s="10"/>
      <c r="J123" s="13"/>
    </row>
    <row r="124" spans="1:10">
      <c r="A124" s="14"/>
      <c r="B124" s="116"/>
      <c r="C124" s="11"/>
      <c r="D124" s="11"/>
      <c r="E124" s="11"/>
      <c r="F124" s="11"/>
      <c r="G124" s="11"/>
      <c r="H124" s="100"/>
      <c r="I124" s="10"/>
      <c r="J124" s="13"/>
    </row>
    <row r="125" spans="1:10">
      <c r="A125" s="14"/>
      <c r="B125" s="116"/>
      <c r="C125" s="11"/>
      <c r="D125" s="11"/>
      <c r="E125" s="11"/>
      <c r="F125" s="11"/>
      <c r="G125" s="11"/>
      <c r="H125" s="100"/>
      <c r="I125" s="10"/>
      <c r="J125" s="13"/>
    </row>
    <row r="126" spans="1:10">
      <c r="A126" s="14"/>
      <c r="B126" s="116"/>
      <c r="C126" s="11"/>
      <c r="D126" s="11"/>
      <c r="E126" s="11"/>
      <c r="F126" s="11"/>
      <c r="G126" s="11"/>
      <c r="H126" s="100"/>
      <c r="I126" s="10"/>
      <c r="J126" s="13"/>
    </row>
    <row r="127" spans="1:10">
      <c r="A127" s="14"/>
      <c r="B127" s="116"/>
      <c r="C127" s="11"/>
      <c r="D127" s="11"/>
      <c r="E127" s="11"/>
      <c r="F127" s="11"/>
      <c r="G127" s="11"/>
      <c r="H127" s="100"/>
      <c r="I127" s="10"/>
      <c r="J127" s="13"/>
    </row>
    <row r="128" spans="1:10">
      <c r="A128" s="14"/>
      <c r="B128" s="116"/>
      <c r="C128" s="11"/>
      <c r="D128" s="11"/>
      <c r="E128" s="11"/>
      <c r="F128" s="11"/>
      <c r="G128" s="11"/>
      <c r="H128" s="100"/>
      <c r="I128" s="10"/>
      <c r="J128" s="13"/>
    </row>
    <row r="129" spans="1:10">
      <c r="A129" s="17"/>
      <c r="B129" s="115"/>
      <c r="C129" s="18"/>
      <c r="D129" s="18"/>
      <c r="E129" s="18"/>
      <c r="F129" s="18"/>
      <c r="G129" s="18"/>
      <c r="H129" s="126"/>
      <c r="I129" s="10"/>
      <c r="J129" s="13"/>
    </row>
    <row r="130" spans="1:10">
      <c r="A130" s="14"/>
      <c r="B130" s="116"/>
      <c r="C130" s="11"/>
      <c r="D130" s="11"/>
      <c r="E130" s="11"/>
      <c r="F130" s="11"/>
      <c r="G130" s="11"/>
      <c r="H130" s="100"/>
      <c r="I130" s="10"/>
      <c r="J130" s="13"/>
    </row>
    <row r="131" spans="1:10">
      <c r="A131" s="16"/>
      <c r="B131" s="117"/>
      <c r="C131" s="11"/>
      <c r="D131" s="11"/>
      <c r="E131" s="11"/>
      <c r="F131" s="11"/>
      <c r="G131" s="11"/>
      <c r="H131" s="100"/>
      <c r="I131" s="10"/>
      <c r="J131" s="13"/>
    </row>
    <row r="132" spans="1:10">
      <c r="A132" s="14"/>
      <c r="B132" s="116"/>
      <c r="C132" s="11"/>
      <c r="D132" s="11"/>
      <c r="E132" s="11"/>
      <c r="F132" s="11"/>
      <c r="G132" s="11"/>
      <c r="H132" s="100"/>
      <c r="I132" s="10"/>
      <c r="J132" s="13"/>
    </row>
    <row r="133" spans="1:10">
      <c r="A133" s="14"/>
      <c r="B133" s="116"/>
      <c r="C133" s="11"/>
      <c r="D133" s="11"/>
      <c r="E133" s="11"/>
      <c r="F133" s="11"/>
      <c r="G133" s="11"/>
      <c r="H133" s="100"/>
      <c r="I133" s="10"/>
      <c r="J133" s="13"/>
    </row>
    <row r="134" spans="1:10">
      <c r="A134" s="14"/>
      <c r="B134" s="116"/>
      <c r="C134" s="11"/>
      <c r="D134" s="11"/>
      <c r="E134" s="11"/>
      <c r="F134" s="11"/>
      <c r="G134" s="11"/>
      <c r="H134" s="100"/>
      <c r="I134" s="10"/>
      <c r="J134" s="12"/>
    </row>
    <row r="135" spans="1:10">
      <c r="A135" s="14"/>
      <c r="B135" s="116"/>
      <c r="C135" s="11"/>
      <c r="D135" s="11"/>
      <c r="E135" s="11"/>
      <c r="F135" s="11"/>
      <c r="G135" s="11"/>
      <c r="H135" s="100"/>
      <c r="I135" s="10"/>
      <c r="J135" s="13"/>
    </row>
    <row r="136" spans="1:10">
      <c r="A136" s="14"/>
      <c r="B136" s="116"/>
      <c r="C136" s="11"/>
      <c r="D136" s="11"/>
      <c r="E136" s="11"/>
      <c r="F136" s="11"/>
      <c r="G136" s="11"/>
      <c r="H136" s="100"/>
      <c r="I136" s="10"/>
      <c r="J136" s="13"/>
    </row>
    <row r="137" spans="1:10">
      <c r="A137" s="17"/>
      <c r="B137" s="115"/>
      <c r="C137" s="18"/>
      <c r="D137" s="18"/>
      <c r="E137" s="18"/>
      <c r="F137" s="18"/>
      <c r="G137" s="18"/>
      <c r="H137" s="126"/>
      <c r="I137" s="10"/>
      <c r="J137" s="13"/>
    </row>
    <row r="138" spans="1:10">
      <c r="A138" s="14"/>
      <c r="B138" s="116"/>
      <c r="C138" s="11"/>
      <c r="D138" s="11"/>
      <c r="E138" s="11"/>
      <c r="F138" s="11"/>
      <c r="G138" s="11"/>
      <c r="H138" s="100"/>
      <c r="I138" s="10"/>
      <c r="J138" s="13"/>
    </row>
    <row r="139" spans="1:10">
      <c r="A139" s="16"/>
      <c r="B139" s="117"/>
      <c r="C139" s="11"/>
      <c r="D139" s="11"/>
      <c r="E139" s="11"/>
      <c r="F139" s="11"/>
      <c r="G139" s="11"/>
      <c r="H139" s="100"/>
      <c r="I139" s="10"/>
      <c r="J139" s="13"/>
    </row>
    <row r="140" spans="1:10">
      <c r="A140" s="14"/>
      <c r="B140" s="116"/>
      <c r="C140" s="11"/>
      <c r="D140" s="11"/>
      <c r="E140" s="11"/>
      <c r="F140" s="11"/>
      <c r="G140" s="11"/>
      <c r="H140" s="100"/>
      <c r="I140" s="10"/>
      <c r="J140" s="13"/>
    </row>
    <row r="141" spans="1:10">
      <c r="A141" s="14"/>
      <c r="B141" s="116"/>
      <c r="C141" s="11"/>
      <c r="D141" s="11"/>
      <c r="E141" s="11"/>
      <c r="F141" s="11"/>
      <c r="G141" s="11"/>
      <c r="H141" s="100"/>
      <c r="I141" s="10"/>
      <c r="J141" s="13"/>
    </row>
    <row r="142" spans="1:10">
      <c r="A142" s="14"/>
      <c r="B142" s="116"/>
      <c r="C142" s="11"/>
      <c r="D142" s="11"/>
      <c r="E142" s="11"/>
      <c r="F142" s="11"/>
      <c r="G142" s="11"/>
      <c r="H142" s="100"/>
      <c r="I142" s="10"/>
      <c r="J142" s="12"/>
    </row>
    <row r="143" spans="1:10">
      <c r="A143" s="17"/>
      <c r="B143" s="115"/>
      <c r="C143" s="18"/>
      <c r="D143" s="18"/>
      <c r="E143" s="18"/>
      <c r="F143" s="18"/>
      <c r="G143" s="18"/>
      <c r="H143" s="126"/>
      <c r="I143" s="10"/>
      <c r="J143" s="13"/>
    </row>
    <row r="144" spans="1:10">
      <c r="A144" s="14"/>
      <c r="B144" s="116"/>
      <c r="C144" s="11"/>
      <c r="D144" s="11"/>
      <c r="E144" s="11"/>
      <c r="F144" s="11"/>
      <c r="G144" s="11"/>
      <c r="H144" s="100"/>
      <c r="I144" s="10"/>
      <c r="J144" s="13"/>
    </row>
    <row r="145" spans="1:10">
      <c r="H145" s="127"/>
      <c r="I145" s="10"/>
      <c r="J145" s="13"/>
    </row>
    <row r="146" spans="1:10">
      <c r="H146" s="127"/>
      <c r="I146" s="10"/>
      <c r="J146" s="13"/>
    </row>
    <row r="147" spans="1:10">
      <c r="H147" s="127"/>
      <c r="I147" s="10"/>
      <c r="J147" s="13"/>
    </row>
    <row r="148" spans="1:10">
      <c r="H148" s="127"/>
      <c r="I148" s="10"/>
      <c r="J148" s="12"/>
    </row>
    <row r="149" spans="1:10">
      <c r="H149" s="127"/>
      <c r="I149" s="10"/>
      <c r="J149" s="13"/>
    </row>
    <row r="150" spans="1:10">
      <c r="H150" s="127"/>
      <c r="I150" s="10"/>
      <c r="J150" s="13"/>
    </row>
    <row r="151" spans="1:10">
      <c r="H151" s="127"/>
      <c r="I151" s="10"/>
      <c r="J151" s="13"/>
    </row>
    <row r="152" spans="1:10">
      <c r="H152" s="127"/>
      <c r="I152" s="10"/>
      <c r="J152" s="13"/>
    </row>
    <row r="153" spans="1:10">
      <c r="H153" s="127"/>
      <c r="I153" s="10"/>
      <c r="J153" s="13"/>
    </row>
    <row r="154" spans="1:10">
      <c r="H154" s="127"/>
      <c r="I154" s="10"/>
      <c r="J154" s="13"/>
    </row>
    <row r="155" spans="1:10">
      <c r="H155" s="127"/>
      <c r="I155" s="10"/>
      <c r="J155" s="13"/>
    </row>
    <row r="156" spans="1:10">
      <c r="H156" s="127"/>
      <c r="I156" s="10"/>
      <c r="J156" s="13"/>
    </row>
    <row r="157" spans="1:10">
      <c r="H157" s="127"/>
      <c r="I157" s="10"/>
      <c r="J157" s="13"/>
    </row>
    <row r="158" spans="1:10">
      <c r="A158" s="14"/>
      <c r="B158" s="116"/>
      <c r="C158" s="11"/>
      <c r="D158" s="11"/>
      <c r="E158" s="11"/>
      <c r="F158" s="11"/>
      <c r="G158" s="11"/>
      <c r="H158" s="100"/>
      <c r="I158" s="10"/>
      <c r="J158" s="13"/>
    </row>
    <row r="159" spans="1:10">
      <c r="A159" s="16"/>
      <c r="B159" s="117"/>
      <c r="C159" s="11"/>
      <c r="D159" s="11"/>
      <c r="E159" s="11"/>
      <c r="F159" s="11"/>
      <c r="G159" s="11"/>
      <c r="H159" s="100"/>
      <c r="I159" s="10"/>
      <c r="J159" s="13"/>
    </row>
    <row r="160" spans="1:10">
      <c r="A160" s="14"/>
      <c r="B160" s="116"/>
      <c r="C160" s="11"/>
      <c r="D160" s="11"/>
      <c r="E160" s="11"/>
      <c r="F160" s="11"/>
      <c r="G160" s="11"/>
      <c r="H160" s="100"/>
      <c r="I160" s="10"/>
      <c r="J160" s="13"/>
    </row>
    <row r="161" spans="1:10">
      <c r="A161" s="14"/>
      <c r="B161" s="116"/>
      <c r="C161" s="11"/>
      <c r="D161" s="11"/>
      <c r="E161" s="11"/>
      <c r="F161" s="11"/>
      <c r="G161" s="11"/>
      <c r="H161" s="100"/>
      <c r="I161" s="10"/>
      <c r="J161" s="13"/>
    </row>
    <row r="162" spans="1:10">
      <c r="A162" s="14"/>
      <c r="B162" s="116"/>
      <c r="C162" s="11"/>
      <c r="D162" s="11"/>
      <c r="E162" s="11"/>
      <c r="F162" s="11"/>
      <c r="G162" s="11"/>
      <c r="H162" s="100"/>
      <c r="I162" s="10"/>
      <c r="J162" s="12"/>
    </row>
    <row r="163" spans="1:10">
      <c r="A163" s="14"/>
      <c r="B163" s="116"/>
      <c r="C163" s="11"/>
      <c r="D163" s="11"/>
      <c r="E163" s="11"/>
      <c r="F163" s="11"/>
      <c r="G163" s="11"/>
      <c r="H163" s="100"/>
      <c r="I163" s="10"/>
      <c r="J163" s="13"/>
    </row>
    <row r="164" spans="1:10">
      <c r="A164" s="14"/>
      <c r="B164" s="116"/>
      <c r="C164" s="11"/>
      <c r="D164" s="11"/>
      <c r="E164" s="11"/>
      <c r="F164" s="11"/>
      <c r="G164" s="11"/>
      <c r="H164" s="100"/>
      <c r="I164" s="10"/>
      <c r="J164" s="13"/>
    </row>
    <row r="165" spans="1:10">
      <c r="A165" s="17"/>
      <c r="B165" s="115"/>
      <c r="C165" s="18"/>
      <c r="D165" s="18"/>
      <c r="E165" s="18"/>
      <c r="F165" s="18"/>
      <c r="G165" s="18"/>
      <c r="H165" s="126"/>
      <c r="I165" s="10"/>
      <c r="J165" s="13"/>
    </row>
    <row r="166" spans="1:10">
      <c r="A166" s="14"/>
      <c r="B166" s="116"/>
      <c r="C166" s="11"/>
      <c r="D166" s="11"/>
      <c r="E166" s="11"/>
      <c r="F166" s="11"/>
      <c r="G166" s="11"/>
      <c r="H166" s="100"/>
      <c r="I166" s="10"/>
      <c r="J166" s="13"/>
    </row>
    <row r="167" spans="1:10">
      <c r="A167" s="16"/>
      <c r="B167" s="117"/>
      <c r="C167" s="11"/>
      <c r="D167" s="11"/>
      <c r="E167" s="11"/>
      <c r="F167" s="11"/>
      <c r="G167" s="11"/>
      <c r="H167" s="100"/>
      <c r="I167" s="10"/>
      <c r="J167" s="13"/>
    </row>
    <row r="168" spans="1:10">
      <c r="A168" s="17"/>
      <c r="B168" s="115"/>
      <c r="C168" s="18"/>
      <c r="D168" s="18"/>
      <c r="E168" s="18"/>
      <c r="F168" s="18"/>
      <c r="G168" s="18"/>
      <c r="H168" s="126"/>
      <c r="I168" s="10"/>
      <c r="J168" s="13"/>
    </row>
    <row r="169" spans="1:10">
      <c r="A169" s="14"/>
      <c r="B169" s="116"/>
      <c r="C169" s="11"/>
      <c r="D169" s="11"/>
      <c r="E169" s="11"/>
      <c r="F169" s="11"/>
      <c r="G169" s="11"/>
      <c r="H169" s="100"/>
      <c r="I169" s="10"/>
      <c r="J169" s="13"/>
    </row>
    <row r="170" spans="1:10">
      <c r="A170" s="16"/>
      <c r="B170" s="117"/>
      <c r="C170" s="11"/>
      <c r="D170" s="11"/>
      <c r="E170" s="11"/>
      <c r="F170" s="11"/>
      <c r="G170" s="11"/>
      <c r="H170" s="100"/>
      <c r="I170" s="10"/>
      <c r="J170" s="12"/>
    </row>
    <row r="171" spans="1:10">
      <c r="A171" s="14"/>
      <c r="B171" s="116"/>
      <c r="C171" s="11"/>
      <c r="D171" s="11"/>
      <c r="E171" s="11"/>
      <c r="F171" s="11"/>
      <c r="G171" s="11"/>
      <c r="H171" s="100"/>
      <c r="I171" s="10"/>
      <c r="J171" s="13"/>
    </row>
    <row r="172" spans="1:10">
      <c r="A172" s="14"/>
      <c r="B172" s="116"/>
      <c r="C172" s="11"/>
      <c r="D172" s="11"/>
      <c r="E172" s="11"/>
      <c r="F172" s="11"/>
      <c r="G172" s="11"/>
      <c r="H172" s="100"/>
      <c r="I172" s="10"/>
      <c r="J172" s="12"/>
    </row>
    <row r="173" spans="1:10">
      <c r="A173" s="14"/>
      <c r="B173" s="116"/>
      <c r="C173" s="11"/>
      <c r="D173" s="11"/>
      <c r="E173" s="11"/>
      <c r="F173" s="11"/>
      <c r="G173" s="11"/>
      <c r="H173" s="100"/>
      <c r="I173" s="10"/>
      <c r="J173" s="13"/>
    </row>
    <row r="174" spans="1:10" ht="15.75" thickBot="1">
      <c r="A174" s="19"/>
      <c r="B174" s="118"/>
      <c r="C174" s="20"/>
      <c r="D174" s="20"/>
      <c r="E174" s="20"/>
      <c r="F174" s="20"/>
      <c r="G174" s="20"/>
      <c r="H174" s="126"/>
      <c r="I174" s="10"/>
      <c r="J174" s="13"/>
    </row>
    <row r="175" spans="1:10">
      <c r="J175" s="13"/>
    </row>
    <row r="176" spans="1:10">
      <c r="J176" s="13"/>
    </row>
    <row r="177" spans="10:10">
      <c r="J177" s="13"/>
    </row>
    <row r="178" spans="10:10">
      <c r="J178" s="12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207" ht="39.75" customHeight="1"/>
  </sheetData>
  <mergeCells count="13">
    <mergeCell ref="A2:I3"/>
    <mergeCell ref="A42:B42"/>
    <mergeCell ref="A17:H17"/>
    <mergeCell ref="E4:E5"/>
    <mergeCell ref="F4:F5"/>
    <mergeCell ref="A4:A5"/>
    <mergeCell ref="C4:C5"/>
    <mergeCell ref="D4:D5"/>
    <mergeCell ref="G4:G5"/>
    <mergeCell ref="H4:I4"/>
    <mergeCell ref="B4:B5"/>
    <mergeCell ref="A20:I20"/>
    <mergeCell ref="A23:K24"/>
  </mergeCells>
  <hyperlinks>
    <hyperlink ref="A17" r:id="rId1" display="State of California, Department of Finance, E-4 Population Estimates for Cities, Counties, and the State, 2011-2013, with 2010 Census Benchmark. Sacramento, California, May 2013."/>
    <hyperlink ref="A42" r:id="rId2" display="Source: DOF E8 2000-2010"/>
    <hyperlink ref="A42:B42" r:id="rId3" display="Source: DOF E5 2010-2018 by geography"/>
    <hyperlink ref="A17:H17" r:id="rId4" display="    Source: State of California, Department of Finance, E-4 Population Estimates for Cities, Counties, and the State, 2011-2018, with 2010 Census Benchmark. Sacramento, California, May 2013."/>
  </hyperlinks>
  <pageMargins left="0.7" right="0.7" top="0.75" bottom="0.75" header="0.3" footer="0.3"/>
  <pageSetup scale="61" orientation="portrait" horizontalDpi="300" verticalDpi="300" r:id="rId5"/>
  <headerFooter>
    <oddHeader>&amp;L6th Cycle Housing Element Data Package&amp;CHumboldt County and the Cities Within</oddHeader>
    <oddFooter>&amp;LHCD-Housing Policy Division (HPD)&amp;CPage &amp;P&amp;R&amp;D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Normal="100" workbookViewId="0">
      <selection activeCell="D19" sqref="D19"/>
    </sheetView>
  </sheetViews>
  <sheetFormatPr defaultRowHeight="15"/>
  <cols>
    <col min="1" max="1" width="23.5703125" customWidth="1"/>
    <col min="2" max="2" width="28.5703125" customWidth="1"/>
    <col min="3" max="3" width="24.28515625" customWidth="1"/>
    <col min="4" max="4" width="21.140625" customWidth="1"/>
    <col min="5" max="5" width="12.140625" customWidth="1"/>
    <col min="7" max="7" width="11.85546875" bestFit="1" customWidth="1"/>
  </cols>
  <sheetData>
    <row r="1" spans="1:7" s="92" customFormat="1" ht="19.5" thickBot="1">
      <c r="A1" s="22" t="s">
        <v>186</v>
      </c>
    </row>
    <row r="2" spans="1:7" ht="39.75" customHeight="1" thickBot="1">
      <c r="A2" s="597" t="s">
        <v>794</v>
      </c>
      <c r="B2" s="598"/>
      <c r="C2" s="598"/>
      <c r="D2" s="598"/>
      <c r="E2" s="599"/>
    </row>
    <row r="3" spans="1:7">
      <c r="A3" s="375"/>
      <c r="B3" s="741" t="s">
        <v>401</v>
      </c>
      <c r="C3" s="741" t="s">
        <v>402</v>
      </c>
      <c r="D3" s="741" t="s">
        <v>403</v>
      </c>
      <c r="E3" s="741" t="s">
        <v>399</v>
      </c>
    </row>
    <row r="4" spans="1:7" ht="15.75" thickBot="1">
      <c r="A4" s="374" t="s">
        <v>24</v>
      </c>
      <c r="B4" s="742"/>
      <c r="C4" s="742"/>
      <c r="D4" s="742"/>
      <c r="E4" s="742"/>
    </row>
    <row r="5" spans="1:7" ht="35.25" customHeight="1" thickBot="1">
      <c r="A5" s="8" t="s">
        <v>394</v>
      </c>
      <c r="B5" s="9">
        <v>11</v>
      </c>
      <c r="C5" s="9">
        <v>84</v>
      </c>
      <c r="D5" s="9">
        <v>204</v>
      </c>
      <c r="E5" s="9">
        <v>18</v>
      </c>
    </row>
    <row r="6" spans="1:7" ht="29.25" customHeight="1" thickBot="1">
      <c r="A6" s="8" t="s">
        <v>395</v>
      </c>
      <c r="B6" s="9">
        <v>14</v>
      </c>
      <c r="C6" s="9">
        <v>52</v>
      </c>
      <c r="D6" s="9">
        <v>41</v>
      </c>
      <c r="E6" s="9" t="s">
        <v>551</v>
      </c>
    </row>
    <row r="7" spans="1:7" ht="28.5" customHeight="1" thickBot="1">
      <c r="A7" s="8" t="s">
        <v>396</v>
      </c>
      <c r="B7" s="9">
        <v>2</v>
      </c>
      <c r="C7" s="9">
        <v>35</v>
      </c>
      <c r="D7" s="9">
        <v>79</v>
      </c>
      <c r="E7" s="9" t="s">
        <v>551</v>
      </c>
    </row>
    <row r="8" spans="1:7" s="286" customFormat="1" ht="28.5" customHeight="1" thickBot="1">
      <c r="A8" s="8" t="s">
        <v>400</v>
      </c>
      <c r="B8" s="9">
        <v>25</v>
      </c>
      <c r="C8" s="9">
        <v>10</v>
      </c>
      <c r="D8" s="9">
        <v>45</v>
      </c>
      <c r="E8" s="9" t="s">
        <v>551</v>
      </c>
    </row>
    <row r="9" spans="1:7" ht="28.5" customHeight="1" thickBot="1">
      <c r="A9" s="8" t="s">
        <v>8</v>
      </c>
      <c r="B9" s="9">
        <v>52</v>
      </c>
      <c r="C9" s="9">
        <v>171</v>
      </c>
      <c r="D9" s="9">
        <v>34</v>
      </c>
      <c r="E9" s="9">
        <v>18</v>
      </c>
    </row>
    <row r="10" spans="1:7" ht="24" customHeight="1" thickBot="1">
      <c r="A10" s="738" t="s">
        <v>2108</v>
      </c>
      <c r="B10" s="739"/>
      <c r="C10" s="739"/>
      <c r="D10" s="739"/>
      <c r="E10" s="740"/>
      <c r="F10" s="316"/>
    </row>
    <row r="11" spans="1:7" s="346" customFormat="1" ht="15" customHeight="1" thickBot="1">
      <c r="A11" s="699" t="s">
        <v>404</v>
      </c>
      <c r="B11" s="700"/>
      <c r="C11" s="700"/>
      <c r="D11" s="700"/>
      <c r="E11" s="701"/>
      <c r="F11" s="316"/>
    </row>
    <row r="12" spans="1:7">
      <c r="A12" s="743" t="s">
        <v>790</v>
      </c>
      <c r="B12" s="743"/>
      <c r="C12" s="743"/>
      <c r="D12" s="743"/>
      <c r="E12" s="743"/>
      <c r="F12" s="316"/>
    </row>
    <row r="13" spans="1:7" s="373" customFormat="1">
      <c r="A13" s="225"/>
      <c r="B13" s="225"/>
      <c r="C13" s="225"/>
      <c r="D13" s="225"/>
      <c r="E13" s="225"/>
    </row>
    <row r="14" spans="1:7" ht="19.5" thickBot="1">
      <c r="A14" s="22" t="s">
        <v>774</v>
      </c>
    </row>
    <row r="15" spans="1:7" ht="15.75" customHeight="1">
      <c r="A15" s="720" t="s">
        <v>795</v>
      </c>
      <c r="B15" s="721"/>
      <c r="C15" s="721"/>
      <c r="D15" s="721"/>
      <c r="E15" s="721"/>
      <c r="F15" s="721"/>
      <c r="G15" s="722"/>
    </row>
    <row r="16" spans="1:7" ht="15.75" thickBot="1">
      <c r="A16" s="735"/>
      <c r="B16" s="736"/>
      <c r="C16" s="736"/>
      <c r="D16" s="736"/>
      <c r="E16" s="736"/>
      <c r="F16" s="736"/>
      <c r="G16" s="737"/>
    </row>
    <row r="17" spans="1:9" ht="24" customHeight="1" thickBot="1">
      <c r="A17" s="744"/>
      <c r="B17" s="685" t="s">
        <v>25</v>
      </c>
      <c r="C17" s="686"/>
      <c r="D17" s="341"/>
      <c r="E17" s="685" t="s">
        <v>26</v>
      </c>
      <c r="F17" s="686"/>
      <c r="G17" s="341"/>
    </row>
    <row r="18" spans="1:9" ht="15" customHeight="1" thickBot="1">
      <c r="A18" s="742"/>
      <c r="B18" s="280">
        <v>2011</v>
      </c>
      <c r="C18" s="280">
        <v>2017</v>
      </c>
      <c r="D18" s="280" t="s">
        <v>771</v>
      </c>
      <c r="E18" s="280">
        <v>2011</v>
      </c>
      <c r="F18" s="280">
        <v>2017</v>
      </c>
      <c r="G18" s="280" t="s">
        <v>771</v>
      </c>
      <c r="H18" s="343"/>
      <c r="I18" s="343"/>
    </row>
    <row r="19" spans="1:9" ht="15.75" thickBot="1">
      <c r="A19" s="8" t="s">
        <v>27</v>
      </c>
      <c r="B19" s="295">
        <v>861</v>
      </c>
      <c r="C19" s="295">
        <v>759</v>
      </c>
      <c r="D19" s="342">
        <f>(C19-B19)/B19</f>
        <v>-0.11846689895470383</v>
      </c>
      <c r="E19" s="9">
        <v>262</v>
      </c>
      <c r="F19" s="9">
        <v>92</v>
      </c>
      <c r="G19" s="342">
        <f>(F19-E19)/E19</f>
        <v>-0.64885496183206104</v>
      </c>
      <c r="H19" s="343"/>
      <c r="I19" s="343"/>
    </row>
    <row r="20" spans="1:9" ht="15.75" thickBot="1">
      <c r="A20" s="8" t="s">
        <v>28</v>
      </c>
      <c r="B20" s="295">
        <v>407</v>
      </c>
      <c r="C20" s="295">
        <v>325</v>
      </c>
      <c r="D20" s="342">
        <f t="shared" ref="D20:D24" si="0">(C20-B20)/B20</f>
        <v>-0.20147420147420148</v>
      </c>
      <c r="E20" s="9">
        <v>209</v>
      </c>
      <c r="F20" s="9">
        <v>59</v>
      </c>
      <c r="G20" s="342">
        <f>(F20-E20)/E20</f>
        <v>-0.71770334928229662</v>
      </c>
      <c r="H20" s="343"/>
      <c r="I20" s="343"/>
    </row>
    <row r="21" spans="1:9" ht="15.75" thickBot="1">
      <c r="A21" s="8" t="s">
        <v>29</v>
      </c>
      <c r="B21" s="295">
        <v>454</v>
      </c>
      <c r="C21" s="295">
        <v>434</v>
      </c>
      <c r="D21" s="342">
        <f t="shared" si="0"/>
        <v>-4.405286343612335E-2</v>
      </c>
      <c r="E21" s="9">
        <v>53</v>
      </c>
      <c r="F21" s="9">
        <v>33</v>
      </c>
      <c r="G21" s="342">
        <f>(F21-E21)/E21</f>
        <v>-0.37735849056603776</v>
      </c>
      <c r="H21" s="343"/>
      <c r="I21" s="343"/>
    </row>
    <row r="22" spans="1:9" ht="26.25" thickBot="1">
      <c r="A22" s="294" t="s">
        <v>406</v>
      </c>
      <c r="B22" s="295">
        <v>387</v>
      </c>
      <c r="C22" s="295">
        <v>302</v>
      </c>
      <c r="D22" s="342">
        <f t="shared" si="0"/>
        <v>-0.21963824289405684</v>
      </c>
      <c r="E22" s="295">
        <v>81</v>
      </c>
      <c r="F22" s="295">
        <v>8</v>
      </c>
      <c r="G22" s="408">
        <f t="shared" ref="G22:G24" si="1">(F22-E22)/E22</f>
        <v>-0.90123456790123457</v>
      </c>
      <c r="H22" s="343"/>
      <c r="I22" s="343"/>
    </row>
    <row r="23" spans="1:9" ht="33.75" customHeight="1" thickBot="1">
      <c r="A23" s="293" t="s">
        <v>407</v>
      </c>
      <c r="B23" s="295">
        <v>234</v>
      </c>
      <c r="C23" s="295">
        <v>42</v>
      </c>
      <c r="D23" s="342">
        <f t="shared" si="0"/>
        <v>-0.82051282051282048</v>
      </c>
      <c r="E23" s="295">
        <v>63</v>
      </c>
      <c r="F23" s="295">
        <v>0</v>
      </c>
      <c r="G23" s="408">
        <f t="shared" si="1"/>
        <v>-1</v>
      </c>
      <c r="H23" s="343"/>
      <c r="I23" s="343"/>
    </row>
    <row r="24" spans="1:9" ht="26.25" thickBot="1">
      <c r="A24" s="294" t="s">
        <v>408</v>
      </c>
      <c r="B24" s="295">
        <v>153</v>
      </c>
      <c r="C24" s="295">
        <v>268</v>
      </c>
      <c r="D24" s="342">
        <f t="shared" si="0"/>
        <v>0.75163398692810457</v>
      </c>
      <c r="E24" s="295">
        <v>18</v>
      </c>
      <c r="F24" s="295">
        <v>8</v>
      </c>
      <c r="G24" s="408">
        <f t="shared" si="1"/>
        <v>-0.55555555555555558</v>
      </c>
      <c r="H24" s="343"/>
      <c r="I24" s="343"/>
    </row>
    <row r="25" spans="1:9" ht="27.75" customHeight="1" thickBot="1">
      <c r="A25" s="738" t="s">
        <v>1973</v>
      </c>
      <c r="B25" s="739"/>
      <c r="C25" s="739"/>
      <c r="D25" s="739"/>
      <c r="E25" s="739"/>
      <c r="F25" s="739"/>
      <c r="G25" s="740"/>
      <c r="H25" s="343"/>
      <c r="I25" s="343"/>
    </row>
    <row r="26" spans="1:9" ht="15.75" customHeight="1" thickBot="1">
      <c r="A26" s="732" t="s">
        <v>405</v>
      </c>
      <c r="B26" s="733"/>
      <c r="C26" s="733"/>
      <c r="D26" s="733"/>
      <c r="E26" s="733"/>
      <c r="F26" s="733"/>
      <c r="G26" s="734"/>
      <c r="H26" s="343"/>
      <c r="I26" s="343"/>
    </row>
    <row r="27" spans="1:9" ht="15.75" customHeight="1">
      <c r="A27" s="679" t="s">
        <v>791</v>
      </c>
      <c r="B27" s="679"/>
      <c r="C27" s="679"/>
      <c r="D27" s="679"/>
      <c r="E27" s="679"/>
      <c r="F27" s="679"/>
      <c r="G27" s="679"/>
      <c r="H27" s="316"/>
    </row>
    <row r="28" spans="1:9">
      <c r="A28" s="267"/>
      <c r="B28" s="267"/>
      <c r="C28" s="267"/>
      <c r="D28" s="267"/>
    </row>
  </sheetData>
  <mergeCells count="16">
    <mergeCell ref="A27:G27"/>
    <mergeCell ref="A2:E2"/>
    <mergeCell ref="A26:G26"/>
    <mergeCell ref="A15:G15"/>
    <mergeCell ref="A16:G16"/>
    <mergeCell ref="A10:E10"/>
    <mergeCell ref="E3:E4"/>
    <mergeCell ref="D3:D4"/>
    <mergeCell ref="C3:C4"/>
    <mergeCell ref="B3:B4"/>
    <mergeCell ref="A11:E11"/>
    <mergeCell ref="A12:E12"/>
    <mergeCell ref="A17:A18"/>
    <mergeCell ref="B17:C17"/>
    <mergeCell ref="E17:F17"/>
    <mergeCell ref="A25:G25"/>
  </mergeCells>
  <hyperlinks>
    <hyperlink ref="A11" r:id="rId1"/>
    <hyperlink ref="A11:E11" r:id="rId2" display="Source:  Continuum of Care or HUD; CoC_HIC_State_CA_2017"/>
    <hyperlink ref="A12" r:id="rId3"/>
    <hyperlink ref="A26" r:id="rId4" display="http://www.hudhre.info/"/>
    <hyperlink ref="A26:G26" r:id="rId5" display="2007-2017-PIT-Counts-by-CoC"/>
    <hyperlink ref="A27" r:id="rId6"/>
  </hyperlinks>
  <pageMargins left="0.7" right="0.7" top="0.75" bottom="0.75" header="0.3" footer="0.3"/>
  <pageSetup scale="61" orientation="portrait" r:id="rId7"/>
  <headerFooter>
    <oddHeader>&amp;L6th Cycle Housing Element Data Package&amp;CHumboldt County and the Cities Within</oddHeader>
    <oddFooter>&amp;LHCD-Housing Policy Division (HPD)&amp;CPage &amp;P&amp;R&amp;D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topLeftCell="A19" zoomScale="70" zoomScaleNormal="70" workbookViewId="0">
      <selection activeCell="D52" sqref="D52"/>
    </sheetView>
  </sheetViews>
  <sheetFormatPr defaultColWidth="21.85546875" defaultRowHeight="15"/>
  <cols>
    <col min="1" max="1" width="38.28515625" style="92" customWidth="1"/>
    <col min="2" max="2" width="19.28515625" style="92" customWidth="1"/>
    <col min="3" max="3" width="18.7109375" style="92" customWidth="1"/>
    <col min="4" max="4" width="27.140625" style="92" customWidth="1"/>
    <col min="5" max="5" width="16.7109375" style="92" customWidth="1"/>
    <col min="6" max="6" width="15.7109375" style="92" customWidth="1"/>
    <col min="7" max="7" width="15.85546875" style="92" customWidth="1"/>
    <col min="8" max="8" width="14.42578125" style="92" customWidth="1"/>
    <col min="9" max="9" width="16.85546875" style="92" customWidth="1"/>
    <col min="10" max="10" width="12.42578125" style="92" customWidth="1"/>
    <col min="11" max="11" width="17.28515625" style="92" customWidth="1"/>
    <col min="12" max="12" width="14.28515625" style="92" customWidth="1"/>
    <col min="13" max="13" width="14" style="92" customWidth="1"/>
    <col min="14" max="14" width="14.85546875" style="92" customWidth="1"/>
    <col min="15" max="16384" width="21.85546875" style="92"/>
  </cols>
  <sheetData>
    <row r="1" spans="1:20" ht="18.75">
      <c r="A1" s="746" t="s">
        <v>461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314"/>
      <c r="O1" s="314"/>
      <c r="P1" s="314"/>
      <c r="Q1" s="314"/>
      <c r="R1" s="314"/>
      <c r="S1" s="314"/>
      <c r="T1" s="314"/>
    </row>
    <row r="2" spans="1:20" s="106" customFormat="1" ht="44.25" customHeight="1">
      <c r="A2" s="486" t="s">
        <v>462</v>
      </c>
      <c r="B2" s="486" t="s">
        <v>463</v>
      </c>
      <c r="C2" s="486" t="s">
        <v>464</v>
      </c>
      <c r="D2" s="486" t="s">
        <v>465</v>
      </c>
      <c r="E2" s="486" t="s">
        <v>466</v>
      </c>
      <c r="F2" s="486" t="s">
        <v>235</v>
      </c>
      <c r="G2" s="486" t="s">
        <v>467</v>
      </c>
      <c r="H2" s="486" t="s">
        <v>240</v>
      </c>
      <c r="I2" s="486" t="s">
        <v>468</v>
      </c>
      <c r="J2" s="486" t="s">
        <v>469</v>
      </c>
      <c r="K2" s="486" t="s">
        <v>470</v>
      </c>
      <c r="L2" s="486" t="s">
        <v>471</v>
      </c>
      <c r="M2" s="487" t="s">
        <v>472</v>
      </c>
      <c r="N2" s="315"/>
      <c r="O2" s="315"/>
      <c r="P2" s="315"/>
      <c r="Q2" s="315"/>
      <c r="R2" s="315"/>
      <c r="S2" s="315"/>
      <c r="T2" s="315"/>
    </row>
    <row r="3" spans="1:20" ht="15.75">
      <c r="A3" s="454" t="s">
        <v>1974</v>
      </c>
      <c r="B3" s="454" t="s">
        <v>1975</v>
      </c>
      <c r="C3" s="454" t="s">
        <v>1976</v>
      </c>
      <c r="D3" s="454" t="s">
        <v>807</v>
      </c>
      <c r="E3" s="455" t="s">
        <v>1977</v>
      </c>
      <c r="F3" s="455" t="s">
        <v>810</v>
      </c>
      <c r="G3" s="456">
        <v>50</v>
      </c>
      <c r="H3" s="456">
        <v>50</v>
      </c>
      <c r="I3" s="127">
        <v>2042</v>
      </c>
      <c r="J3" s="454" t="s">
        <v>187</v>
      </c>
      <c r="K3" s="316"/>
      <c r="L3" s="127" t="s">
        <v>1978</v>
      </c>
      <c r="M3" s="457" t="s">
        <v>1979</v>
      </c>
      <c r="N3" s="316"/>
      <c r="O3" s="316"/>
      <c r="P3" s="316"/>
      <c r="Q3" s="316"/>
      <c r="R3" s="316"/>
      <c r="S3" s="316"/>
      <c r="T3" s="316"/>
    </row>
    <row r="4" spans="1:20" ht="15.75">
      <c r="A4" s="454" t="s">
        <v>1980</v>
      </c>
      <c r="B4" s="454" t="s">
        <v>1981</v>
      </c>
      <c r="C4" s="454" t="s">
        <v>1982</v>
      </c>
      <c r="D4" s="454" t="s">
        <v>1983</v>
      </c>
      <c r="E4" s="455" t="s">
        <v>1984</v>
      </c>
      <c r="F4" s="455" t="s">
        <v>810</v>
      </c>
      <c r="G4" s="456">
        <v>48</v>
      </c>
      <c r="H4" s="456">
        <v>48</v>
      </c>
      <c r="I4" s="127">
        <v>2039</v>
      </c>
      <c r="J4" s="458" t="s">
        <v>187</v>
      </c>
      <c r="K4" s="316"/>
      <c r="L4" s="127" t="s">
        <v>1985</v>
      </c>
      <c r="M4" s="457" t="s">
        <v>1986</v>
      </c>
      <c r="N4" s="316"/>
      <c r="O4" s="316"/>
      <c r="P4" s="316"/>
      <c r="Q4" s="316"/>
      <c r="R4" s="316"/>
      <c r="S4" s="316"/>
      <c r="T4" s="316"/>
    </row>
    <row r="5" spans="1:20">
      <c r="A5" s="454" t="s">
        <v>1987</v>
      </c>
      <c r="B5" s="454" t="s">
        <v>1988</v>
      </c>
      <c r="C5" s="454" t="s">
        <v>1989</v>
      </c>
      <c r="D5" s="454" t="s">
        <v>805</v>
      </c>
      <c r="E5" s="455" t="s">
        <v>1990</v>
      </c>
      <c r="F5" s="455" t="s">
        <v>810</v>
      </c>
      <c r="G5" s="456">
        <v>22</v>
      </c>
      <c r="H5" s="456">
        <v>22</v>
      </c>
      <c r="I5" s="456">
        <v>2052</v>
      </c>
      <c r="J5" s="454" t="s">
        <v>187</v>
      </c>
      <c r="K5" s="456">
        <v>800001480</v>
      </c>
      <c r="L5" s="456"/>
      <c r="M5" s="459"/>
      <c r="N5" s="316"/>
      <c r="O5" s="316"/>
      <c r="P5" s="316"/>
      <c r="Q5" s="316"/>
      <c r="R5" s="316"/>
      <c r="S5" s="316"/>
      <c r="T5" s="316"/>
    </row>
    <row r="6" spans="1:20">
      <c r="A6" s="454" t="s">
        <v>1991</v>
      </c>
      <c r="B6" s="454" t="s">
        <v>1992</v>
      </c>
      <c r="C6" s="454" t="s">
        <v>1993</v>
      </c>
      <c r="D6" s="454" t="s">
        <v>801</v>
      </c>
      <c r="E6" s="455" t="s">
        <v>1994</v>
      </c>
      <c r="F6" s="455" t="s">
        <v>810</v>
      </c>
      <c r="G6" s="456">
        <v>29</v>
      </c>
      <c r="H6" s="456">
        <v>30</v>
      </c>
      <c r="I6" s="456">
        <v>2053</v>
      </c>
      <c r="J6" s="454" t="s">
        <v>187</v>
      </c>
      <c r="K6" s="459"/>
      <c r="L6" s="459"/>
      <c r="M6" s="459"/>
      <c r="N6" s="316"/>
      <c r="O6" s="316"/>
      <c r="P6" s="316"/>
      <c r="Q6" s="316"/>
      <c r="R6" s="316"/>
      <c r="S6" s="316"/>
      <c r="T6" s="316"/>
    </row>
    <row r="7" spans="1:20">
      <c r="A7" s="454" t="s">
        <v>1995</v>
      </c>
      <c r="B7" s="454" t="s">
        <v>1996</v>
      </c>
      <c r="C7" s="454" t="s">
        <v>1997</v>
      </c>
      <c r="D7" s="454" t="s">
        <v>805</v>
      </c>
      <c r="E7" s="455" t="s">
        <v>1998</v>
      </c>
      <c r="F7" s="455" t="s">
        <v>810</v>
      </c>
      <c r="G7" s="456">
        <v>31</v>
      </c>
      <c r="H7" s="456">
        <v>40</v>
      </c>
      <c r="I7" s="456">
        <v>2056</v>
      </c>
      <c r="J7" s="454" t="s">
        <v>187</v>
      </c>
      <c r="K7" s="459"/>
      <c r="L7" s="459"/>
      <c r="M7" s="459"/>
      <c r="N7" s="316"/>
      <c r="O7" s="316"/>
      <c r="P7" s="316"/>
      <c r="Q7" s="316"/>
      <c r="R7" s="316"/>
      <c r="S7" s="316"/>
      <c r="T7" s="316"/>
    </row>
    <row r="8" spans="1:20">
      <c r="A8" s="454" t="s">
        <v>1999</v>
      </c>
      <c r="B8" s="454" t="s">
        <v>2000</v>
      </c>
      <c r="C8" s="454" t="s">
        <v>2001</v>
      </c>
      <c r="D8" s="454" t="s">
        <v>1983</v>
      </c>
      <c r="E8" s="455" t="s">
        <v>1984</v>
      </c>
      <c r="F8" s="455" t="s">
        <v>810</v>
      </c>
      <c r="G8" s="456">
        <v>23</v>
      </c>
      <c r="H8" s="456">
        <v>24</v>
      </c>
      <c r="I8" s="456">
        <v>2055</v>
      </c>
      <c r="J8" s="454" t="s">
        <v>187</v>
      </c>
      <c r="K8" s="459"/>
      <c r="L8" s="459"/>
      <c r="M8" s="459"/>
      <c r="N8" s="316"/>
      <c r="O8" s="316"/>
      <c r="P8" s="316"/>
      <c r="Q8" s="316"/>
      <c r="R8" s="316"/>
      <c r="S8" s="316"/>
      <c r="T8" s="316"/>
    </row>
    <row r="9" spans="1:20">
      <c r="A9" s="454" t="s">
        <v>2002</v>
      </c>
      <c r="B9" s="454" t="s">
        <v>2003</v>
      </c>
      <c r="C9" s="454" t="s">
        <v>2004</v>
      </c>
      <c r="D9" s="454" t="s">
        <v>801</v>
      </c>
      <c r="E9" s="455" t="s">
        <v>1994</v>
      </c>
      <c r="F9" s="455" t="s">
        <v>810</v>
      </c>
      <c r="G9" s="456">
        <v>63</v>
      </c>
      <c r="H9" s="456">
        <v>64</v>
      </c>
      <c r="I9" s="456">
        <v>2058</v>
      </c>
      <c r="J9" s="454" t="s">
        <v>187</v>
      </c>
      <c r="K9" s="459"/>
      <c r="L9" s="459"/>
      <c r="M9" s="459"/>
      <c r="N9" s="316"/>
      <c r="O9" s="316"/>
      <c r="P9" s="316"/>
      <c r="Q9" s="316"/>
      <c r="R9" s="316"/>
      <c r="S9" s="316"/>
      <c r="T9" s="316"/>
    </row>
    <row r="10" spans="1:20" ht="15.75">
      <c r="A10" s="454" t="s">
        <v>2005</v>
      </c>
      <c r="B10" s="454" t="s">
        <v>2006</v>
      </c>
      <c r="C10" s="454" t="s">
        <v>2007</v>
      </c>
      <c r="D10" s="454" t="s">
        <v>807</v>
      </c>
      <c r="E10" s="455" t="s">
        <v>1977</v>
      </c>
      <c r="F10" s="455" t="s">
        <v>810</v>
      </c>
      <c r="G10" s="456">
        <v>24</v>
      </c>
      <c r="H10" s="456">
        <v>24</v>
      </c>
      <c r="I10" s="456">
        <v>2062</v>
      </c>
      <c r="J10" s="454" t="s">
        <v>187</v>
      </c>
      <c r="K10" s="459"/>
      <c r="L10" s="459"/>
      <c r="M10" s="459"/>
      <c r="N10" s="316"/>
      <c r="O10" s="316"/>
      <c r="P10" s="316"/>
      <c r="Q10" s="316"/>
      <c r="R10" s="316"/>
      <c r="S10" s="314"/>
      <c r="T10" s="314"/>
    </row>
    <row r="11" spans="1:20">
      <c r="A11" s="454" t="s">
        <v>2008</v>
      </c>
      <c r="B11" s="454" t="s">
        <v>2009</v>
      </c>
      <c r="C11" s="454" t="s">
        <v>2010</v>
      </c>
      <c r="D11" s="454" t="s">
        <v>801</v>
      </c>
      <c r="E11" s="455" t="s">
        <v>1994</v>
      </c>
      <c r="F11" s="455" t="s">
        <v>810</v>
      </c>
      <c r="G11" s="456">
        <v>36</v>
      </c>
      <c r="H11" s="456">
        <v>36</v>
      </c>
      <c r="I11" s="456">
        <v>2061</v>
      </c>
      <c r="J11" s="454" t="s">
        <v>187</v>
      </c>
      <c r="K11" s="459"/>
      <c r="L11" s="459"/>
      <c r="M11" s="459"/>
      <c r="N11" s="316"/>
      <c r="O11" s="316"/>
      <c r="P11" s="316"/>
      <c r="Q11" s="316"/>
      <c r="R11" s="316"/>
      <c r="S11" s="316"/>
      <c r="T11" s="316"/>
    </row>
    <row r="12" spans="1:20">
      <c r="A12" s="454" t="s">
        <v>2011</v>
      </c>
      <c r="B12" s="454" t="s">
        <v>2012</v>
      </c>
      <c r="C12" s="454" t="s">
        <v>2013</v>
      </c>
      <c r="D12" s="454" t="s">
        <v>1964</v>
      </c>
      <c r="E12" s="455" t="s">
        <v>2014</v>
      </c>
      <c r="F12" s="455" t="s">
        <v>810</v>
      </c>
      <c r="G12" s="456">
        <v>24</v>
      </c>
      <c r="H12" s="456">
        <v>24</v>
      </c>
      <c r="I12" s="456">
        <v>2061</v>
      </c>
      <c r="J12" s="454" t="s">
        <v>187</v>
      </c>
      <c r="K12" s="459"/>
      <c r="L12" s="459"/>
      <c r="M12" s="459"/>
      <c r="N12" s="316"/>
      <c r="O12" s="316"/>
      <c r="P12" s="316"/>
      <c r="Q12" s="316"/>
      <c r="R12" s="316"/>
      <c r="S12" s="316"/>
      <c r="T12" s="316"/>
    </row>
    <row r="13" spans="1:20">
      <c r="A13" s="454" t="s">
        <v>2015</v>
      </c>
      <c r="B13" s="454" t="s">
        <v>2016</v>
      </c>
      <c r="C13" s="454" t="s">
        <v>2017</v>
      </c>
      <c r="D13" s="454" t="s">
        <v>805</v>
      </c>
      <c r="E13" s="455" t="s">
        <v>1990</v>
      </c>
      <c r="F13" s="455" t="s">
        <v>810</v>
      </c>
      <c r="G13" s="456">
        <v>50</v>
      </c>
      <c r="H13" s="456">
        <v>50</v>
      </c>
      <c r="I13" s="456">
        <v>2062</v>
      </c>
      <c r="J13" s="454" t="s">
        <v>187</v>
      </c>
      <c r="K13" s="459"/>
      <c r="L13" s="459"/>
      <c r="M13" s="459"/>
      <c r="N13" s="316"/>
      <c r="O13" s="316"/>
      <c r="P13" s="316"/>
      <c r="Q13" s="316"/>
      <c r="R13" s="316"/>
      <c r="S13" s="316"/>
      <c r="T13" s="316"/>
    </row>
    <row r="14" spans="1:20">
      <c r="A14" s="454" t="s">
        <v>2018</v>
      </c>
      <c r="B14" s="454" t="s">
        <v>2019</v>
      </c>
      <c r="C14" s="454" t="s">
        <v>2020</v>
      </c>
      <c r="D14" s="454" t="s">
        <v>1983</v>
      </c>
      <c r="E14" s="455" t="s">
        <v>1984</v>
      </c>
      <c r="F14" s="455" t="s">
        <v>810</v>
      </c>
      <c r="G14" s="456">
        <v>49</v>
      </c>
      <c r="H14" s="456">
        <v>50</v>
      </c>
      <c r="I14" s="456">
        <v>2062</v>
      </c>
      <c r="J14" s="454" t="s">
        <v>187</v>
      </c>
      <c r="K14" s="459"/>
      <c r="L14" s="127" t="s">
        <v>2021</v>
      </c>
      <c r="M14" s="459"/>
      <c r="N14" s="316"/>
      <c r="O14" s="316"/>
      <c r="P14" s="316"/>
      <c r="Q14" s="316"/>
      <c r="R14" s="316"/>
      <c r="S14" s="316"/>
      <c r="T14" s="316"/>
    </row>
    <row r="15" spans="1:20">
      <c r="A15" s="454" t="s">
        <v>2022</v>
      </c>
      <c r="B15" s="454" t="s">
        <v>2023</v>
      </c>
      <c r="C15" s="454" t="s">
        <v>2024</v>
      </c>
      <c r="D15" s="454" t="s">
        <v>801</v>
      </c>
      <c r="E15" s="455" t="s">
        <v>1994</v>
      </c>
      <c r="F15" s="455" t="s">
        <v>810</v>
      </c>
      <c r="G15" s="456">
        <v>28</v>
      </c>
      <c r="H15" s="456">
        <v>29</v>
      </c>
      <c r="I15" s="456">
        <v>2066</v>
      </c>
      <c r="J15" s="454" t="s">
        <v>187</v>
      </c>
      <c r="K15" s="459"/>
      <c r="L15" s="127" t="s">
        <v>2025</v>
      </c>
      <c r="M15" s="459"/>
      <c r="N15" s="316"/>
      <c r="O15" s="316"/>
      <c r="P15" s="316"/>
      <c r="Q15" s="316"/>
      <c r="R15" s="316"/>
      <c r="S15" s="316"/>
      <c r="T15" s="316"/>
    </row>
    <row r="16" spans="1:20" ht="15.75">
      <c r="A16" s="454" t="s">
        <v>2026</v>
      </c>
      <c r="B16" s="454" t="s">
        <v>2027</v>
      </c>
      <c r="C16" s="454" t="s">
        <v>2028</v>
      </c>
      <c r="D16" s="454" t="s">
        <v>805</v>
      </c>
      <c r="E16" s="455" t="s">
        <v>1998</v>
      </c>
      <c r="F16" s="455" t="s">
        <v>810</v>
      </c>
      <c r="G16" s="456">
        <v>39</v>
      </c>
      <c r="H16" s="456">
        <v>40</v>
      </c>
      <c r="I16" s="456">
        <v>2066</v>
      </c>
      <c r="J16" s="454" t="s">
        <v>187</v>
      </c>
      <c r="K16" s="459"/>
      <c r="L16" s="459"/>
      <c r="M16" s="459"/>
      <c r="N16" s="316"/>
      <c r="O16" s="316"/>
      <c r="P16" s="316"/>
      <c r="Q16" s="316"/>
      <c r="R16" s="316"/>
      <c r="S16" s="314"/>
      <c r="T16" s="314"/>
    </row>
    <row r="17" spans="1:32" ht="15.75">
      <c r="A17" s="454" t="s">
        <v>2029</v>
      </c>
      <c r="B17" s="454" t="s">
        <v>2030</v>
      </c>
      <c r="C17" s="454" t="s">
        <v>2031</v>
      </c>
      <c r="D17" s="454" t="s">
        <v>807</v>
      </c>
      <c r="E17" s="455" t="s">
        <v>1977</v>
      </c>
      <c r="F17" s="455" t="s">
        <v>810</v>
      </c>
      <c r="G17" s="456">
        <v>34</v>
      </c>
      <c r="H17" s="456">
        <v>35</v>
      </c>
      <c r="I17" s="456">
        <v>2067</v>
      </c>
      <c r="J17" s="454" t="s">
        <v>187</v>
      </c>
      <c r="K17" s="459"/>
      <c r="L17" s="127" t="s">
        <v>2032</v>
      </c>
      <c r="M17" s="459"/>
      <c r="N17" s="316"/>
      <c r="O17" s="316"/>
      <c r="P17" s="316"/>
      <c r="Q17" s="316"/>
      <c r="R17" s="316"/>
      <c r="S17" s="317"/>
      <c r="T17" s="317"/>
      <c r="U17" s="414"/>
      <c r="V17" s="414"/>
      <c r="W17" s="414"/>
      <c r="X17" s="414"/>
      <c r="Y17" s="414"/>
      <c r="Z17" s="414"/>
      <c r="AA17" s="414"/>
      <c r="AB17" s="414"/>
      <c r="AC17" s="414"/>
      <c r="AD17" s="414"/>
      <c r="AE17" s="414"/>
      <c r="AF17" s="414"/>
    </row>
    <row r="18" spans="1:32" ht="15.75" customHeight="1">
      <c r="A18" s="454" t="s">
        <v>2033</v>
      </c>
      <c r="B18" s="454" t="s">
        <v>2034</v>
      </c>
      <c r="C18" s="454" t="s">
        <v>2035</v>
      </c>
      <c r="D18" s="454" t="s">
        <v>808</v>
      </c>
      <c r="E18" s="455" t="s">
        <v>2036</v>
      </c>
      <c r="F18" s="455" t="s">
        <v>810</v>
      </c>
      <c r="G18" s="456">
        <v>48</v>
      </c>
      <c r="H18" s="456">
        <v>49</v>
      </c>
      <c r="I18" s="456">
        <v>2068</v>
      </c>
      <c r="J18" s="454" t="s">
        <v>187</v>
      </c>
      <c r="K18" s="459"/>
      <c r="L18" s="127" t="s">
        <v>2037</v>
      </c>
      <c r="M18" s="459"/>
      <c r="N18" s="316"/>
      <c r="O18" s="316"/>
      <c r="P18" s="316"/>
      <c r="Q18" s="316"/>
      <c r="R18" s="316"/>
      <c r="S18" s="303"/>
      <c r="T18" s="303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</row>
    <row r="19" spans="1:32">
      <c r="A19" s="454" t="s">
        <v>2038</v>
      </c>
      <c r="B19" s="454" t="s">
        <v>2039</v>
      </c>
      <c r="C19" s="454" t="s">
        <v>2040</v>
      </c>
      <c r="D19" s="454" t="s">
        <v>807</v>
      </c>
      <c r="E19" s="455" t="s">
        <v>1977</v>
      </c>
      <c r="F19" s="455" t="s">
        <v>810</v>
      </c>
      <c r="G19" s="456">
        <v>25</v>
      </c>
      <c r="H19" s="456">
        <v>25</v>
      </c>
      <c r="I19" s="456">
        <v>2068</v>
      </c>
      <c r="J19" s="454" t="s">
        <v>187</v>
      </c>
      <c r="K19" s="459"/>
      <c r="L19" s="459"/>
      <c r="M19" s="459"/>
      <c r="N19" s="316"/>
      <c r="O19" s="316"/>
      <c r="P19" s="316"/>
      <c r="Q19" s="316"/>
      <c r="R19" s="316"/>
      <c r="S19" s="303"/>
      <c r="T19" s="303"/>
      <c r="U19" s="414"/>
      <c r="V19" s="414"/>
      <c r="W19" s="414"/>
      <c r="X19" s="414"/>
      <c r="Y19" s="414"/>
      <c r="Z19" s="414"/>
      <c r="AA19" s="414"/>
      <c r="AB19" s="414"/>
      <c r="AC19" s="414"/>
      <c r="AD19" s="414"/>
      <c r="AE19" s="414"/>
      <c r="AF19" s="414"/>
    </row>
    <row r="20" spans="1:32">
      <c r="A20" s="454" t="s">
        <v>2041</v>
      </c>
      <c r="B20" s="454" t="s">
        <v>2042</v>
      </c>
      <c r="C20" s="454" t="s">
        <v>2043</v>
      </c>
      <c r="D20" s="454" t="s">
        <v>801</v>
      </c>
      <c r="E20" s="455" t="s">
        <v>1994</v>
      </c>
      <c r="F20" s="455" t="s">
        <v>810</v>
      </c>
      <c r="G20" s="456">
        <v>31</v>
      </c>
      <c r="H20" s="456">
        <v>32</v>
      </c>
      <c r="I20" s="456">
        <v>2068</v>
      </c>
      <c r="J20" s="454" t="s">
        <v>187</v>
      </c>
      <c r="K20" s="459"/>
      <c r="L20" s="459"/>
      <c r="M20" s="459"/>
      <c r="N20" s="316"/>
      <c r="O20" s="316"/>
      <c r="P20" s="316"/>
      <c r="Q20" s="316"/>
      <c r="R20" s="316"/>
      <c r="S20" s="303"/>
      <c r="T20" s="303"/>
      <c r="U20" s="414"/>
      <c r="V20" s="414"/>
      <c r="W20" s="414"/>
      <c r="X20" s="414"/>
      <c r="Y20" s="414"/>
      <c r="Z20" s="414"/>
      <c r="AA20" s="414"/>
      <c r="AB20" s="414"/>
      <c r="AC20" s="414"/>
      <c r="AD20" s="414"/>
      <c r="AE20" s="414"/>
      <c r="AF20" s="414"/>
    </row>
    <row r="21" spans="1:32" s="106" customFormat="1">
      <c r="A21" s="454" t="s">
        <v>2044</v>
      </c>
      <c r="B21" s="454" t="s">
        <v>2045</v>
      </c>
      <c r="C21" s="454" t="s">
        <v>2046</v>
      </c>
      <c r="D21" s="454" t="s">
        <v>1948</v>
      </c>
      <c r="E21" s="455" t="s">
        <v>2047</v>
      </c>
      <c r="F21" s="455" t="s">
        <v>810</v>
      </c>
      <c r="G21" s="456">
        <v>11</v>
      </c>
      <c r="H21" s="456">
        <v>12</v>
      </c>
      <c r="I21" s="456">
        <v>2068</v>
      </c>
      <c r="J21" s="454" t="s">
        <v>187</v>
      </c>
      <c r="K21" s="459"/>
      <c r="L21" s="459"/>
      <c r="M21" s="459"/>
      <c r="N21" s="316"/>
      <c r="O21" s="316"/>
      <c r="P21" s="316"/>
      <c r="Q21" s="316"/>
      <c r="R21" s="316"/>
      <c r="S21" s="303"/>
      <c r="T21" s="303"/>
      <c r="U21" s="414"/>
      <c r="V21" s="414"/>
      <c r="W21" s="414"/>
      <c r="X21" s="414"/>
      <c r="Y21" s="414"/>
      <c r="Z21" s="414"/>
      <c r="AA21" s="414"/>
      <c r="AB21" s="414"/>
      <c r="AC21" s="414"/>
      <c r="AD21" s="414"/>
      <c r="AE21" s="414"/>
      <c r="AF21" s="414"/>
    </row>
    <row r="22" spans="1:32">
      <c r="A22" s="454" t="s">
        <v>2048</v>
      </c>
      <c r="B22" s="454" t="s">
        <v>2049</v>
      </c>
      <c r="C22" s="454" t="s">
        <v>2050</v>
      </c>
      <c r="D22" s="454" t="s">
        <v>801</v>
      </c>
      <c r="E22" s="455" t="s">
        <v>1994</v>
      </c>
      <c r="F22" s="460" t="s">
        <v>810</v>
      </c>
      <c r="G22" s="456">
        <v>17</v>
      </c>
      <c r="H22" s="456">
        <v>18</v>
      </c>
      <c r="I22" s="456">
        <v>2069</v>
      </c>
      <c r="J22" s="454" t="s">
        <v>187</v>
      </c>
      <c r="K22" s="459"/>
      <c r="L22" s="459"/>
      <c r="M22" s="459"/>
      <c r="N22" s="316"/>
      <c r="O22" s="316"/>
      <c r="P22" s="316"/>
      <c r="Q22" s="316"/>
      <c r="R22" s="316"/>
      <c r="S22" s="303"/>
      <c r="T22" s="303"/>
      <c r="U22" s="414"/>
      <c r="V22" s="414"/>
      <c r="W22" s="414"/>
      <c r="X22" s="414"/>
      <c r="Y22" s="414"/>
      <c r="Z22" s="414"/>
      <c r="AA22" s="414"/>
      <c r="AB22" s="414"/>
      <c r="AC22" s="414"/>
      <c r="AD22" s="414"/>
      <c r="AE22" s="414"/>
      <c r="AF22" s="414"/>
    </row>
    <row r="23" spans="1:32" s="303" customFormat="1">
      <c r="A23" s="454" t="s">
        <v>2051</v>
      </c>
      <c r="B23" s="454" t="s">
        <v>2052</v>
      </c>
      <c r="C23" s="454" t="s">
        <v>2053</v>
      </c>
      <c r="D23" s="454" t="s">
        <v>805</v>
      </c>
      <c r="E23" s="461">
        <v>95501</v>
      </c>
      <c r="F23" s="455" t="s">
        <v>810</v>
      </c>
      <c r="G23" s="456">
        <v>49</v>
      </c>
      <c r="H23" s="456">
        <v>50</v>
      </c>
      <c r="I23" s="456">
        <v>2069</v>
      </c>
      <c r="J23" s="454" t="s">
        <v>187</v>
      </c>
      <c r="K23" s="459"/>
      <c r="L23" s="459"/>
      <c r="M23" s="459"/>
      <c r="N23" s="316"/>
      <c r="O23" s="316"/>
      <c r="P23" s="316"/>
      <c r="Q23" s="316"/>
      <c r="R23" s="316"/>
      <c r="U23" s="414"/>
      <c r="V23" s="414"/>
      <c r="W23" s="414"/>
      <c r="X23" s="414"/>
      <c r="Y23" s="414"/>
      <c r="Z23" s="414"/>
      <c r="AA23" s="414"/>
      <c r="AB23" s="414"/>
      <c r="AC23" s="414"/>
      <c r="AD23" s="414"/>
      <c r="AE23" s="414"/>
      <c r="AF23" s="414"/>
    </row>
    <row r="24" spans="1:32">
      <c r="A24" s="414"/>
      <c r="B24" s="414"/>
      <c r="C24" s="414"/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316"/>
      <c r="O24" s="316"/>
      <c r="P24" s="316"/>
      <c r="Q24" s="316"/>
      <c r="R24" s="316"/>
      <c r="U24" s="414"/>
      <c r="V24" s="414"/>
      <c r="W24" s="414"/>
      <c r="X24" s="414"/>
      <c r="Y24" s="414"/>
      <c r="Z24" s="414"/>
      <c r="AA24" s="414"/>
      <c r="AB24" s="414"/>
      <c r="AC24" s="414"/>
      <c r="AD24" s="414"/>
      <c r="AE24" s="414"/>
      <c r="AF24" s="414"/>
    </row>
    <row r="25" spans="1:32">
      <c r="A25" s="414"/>
      <c r="B25" s="414"/>
      <c r="C25" s="414"/>
      <c r="D25" s="414"/>
      <c r="E25" s="414"/>
      <c r="F25" s="414"/>
      <c r="G25" s="414"/>
      <c r="H25" s="414"/>
      <c r="I25" s="414"/>
      <c r="J25" s="414"/>
      <c r="K25" s="414"/>
      <c r="L25" s="414"/>
      <c r="M25" s="414"/>
      <c r="N25" s="316"/>
      <c r="O25" s="316"/>
      <c r="P25" s="316"/>
      <c r="Q25" s="316"/>
      <c r="R25" s="316"/>
      <c r="U25" s="414"/>
      <c r="V25" s="414"/>
      <c r="W25" s="414"/>
      <c r="X25" s="414"/>
      <c r="Y25" s="414"/>
      <c r="Z25" s="414"/>
      <c r="AA25" s="414"/>
      <c r="AB25" s="414"/>
      <c r="AC25" s="414"/>
      <c r="AD25" s="414"/>
      <c r="AE25" s="414"/>
      <c r="AF25" s="414"/>
    </row>
    <row r="26" spans="1:32" ht="18.75">
      <c r="A26" s="746" t="s">
        <v>473</v>
      </c>
      <c r="B26" s="746"/>
      <c r="C26" s="746"/>
      <c r="D26" s="746"/>
      <c r="E26" s="746"/>
      <c r="F26" s="746"/>
      <c r="G26" s="746"/>
      <c r="H26" s="746"/>
      <c r="I26" s="746"/>
      <c r="J26" s="746"/>
      <c r="K26" s="746"/>
      <c r="L26" s="746"/>
      <c r="M26" s="746"/>
      <c r="N26" s="746"/>
      <c r="O26" s="746"/>
      <c r="P26" s="746"/>
      <c r="Q26" s="746"/>
      <c r="R26" s="314"/>
      <c r="U26" s="414"/>
      <c r="V26" s="414"/>
      <c r="W26" s="414"/>
      <c r="X26" s="414"/>
      <c r="Y26" s="414"/>
      <c r="Z26" s="414"/>
      <c r="AA26" s="414"/>
      <c r="AB26" s="414"/>
      <c r="AC26" s="414"/>
      <c r="AD26" s="414"/>
      <c r="AE26" s="414"/>
      <c r="AF26" s="414"/>
    </row>
    <row r="27" spans="1:32" ht="63">
      <c r="A27" s="486" t="s">
        <v>470</v>
      </c>
      <c r="B27" s="486" t="s">
        <v>463</v>
      </c>
      <c r="C27" s="486" t="s">
        <v>464</v>
      </c>
      <c r="D27" s="486" t="s">
        <v>465</v>
      </c>
      <c r="E27" s="486" t="s">
        <v>474</v>
      </c>
      <c r="F27" s="486" t="s">
        <v>235</v>
      </c>
      <c r="G27" s="486" t="s">
        <v>475</v>
      </c>
      <c r="H27" s="486" t="s">
        <v>240</v>
      </c>
      <c r="I27" s="486" t="s">
        <v>468</v>
      </c>
      <c r="J27" s="486" t="s">
        <v>469</v>
      </c>
      <c r="K27" s="486" t="s">
        <v>476</v>
      </c>
      <c r="L27" s="486" t="s">
        <v>477</v>
      </c>
      <c r="M27" s="486" t="s">
        <v>478</v>
      </c>
      <c r="N27" s="486" t="s">
        <v>479</v>
      </c>
      <c r="O27" s="486" t="s">
        <v>480</v>
      </c>
      <c r="P27" s="486" t="s">
        <v>481</v>
      </c>
      <c r="Q27" s="486" t="s">
        <v>472</v>
      </c>
      <c r="R27" s="316"/>
      <c r="U27" s="414"/>
      <c r="V27" s="414"/>
      <c r="W27" s="414"/>
      <c r="X27" s="414"/>
      <c r="Y27" s="414"/>
      <c r="Z27" s="414"/>
      <c r="AA27" s="414"/>
      <c r="AB27" s="414"/>
      <c r="AC27" s="414"/>
      <c r="AD27" s="414"/>
      <c r="AE27" s="414"/>
      <c r="AF27" s="414"/>
    </row>
    <row r="28" spans="1:32" ht="15.75">
      <c r="A28" s="462">
        <v>800001694</v>
      </c>
      <c r="B28" s="462" t="s">
        <v>2054</v>
      </c>
      <c r="C28" s="462" t="s">
        <v>2055</v>
      </c>
      <c r="D28" s="462" t="s">
        <v>801</v>
      </c>
      <c r="E28" s="462" t="s">
        <v>1994</v>
      </c>
      <c r="F28" s="462" t="s">
        <v>810</v>
      </c>
      <c r="G28" s="462">
        <v>135</v>
      </c>
      <c r="H28" s="462">
        <v>135</v>
      </c>
      <c r="I28" s="462">
        <v>2020</v>
      </c>
      <c r="J28" s="462" t="s">
        <v>482</v>
      </c>
      <c r="K28" s="463"/>
      <c r="L28" s="463"/>
      <c r="M28" s="464">
        <v>43951</v>
      </c>
      <c r="N28" s="462" t="s">
        <v>2056</v>
      </c>
      <c r="O28" s="463"/>
      <c r="P28" s="463"/>
      <c r="Q28" s="463"/>
      <c r="R28" s="465"/>
      <c r="U28" s="414"/>
      <c r="V28" s="414"/>
      <c r="W28" s="414"/>
      <c r="X28" s="414"/>
      <c r="Y28" s="414"/>
      <c r="Z28" s="414"/>
      <c r="AA28" s="414"/>
      <c r="AB28" s="414"/>
      <c r="AC28" s="414"/>
      <c r="AD28" s="414"/>
      <c r="AE28" s="414"/>
      <c r="AF28" s="414"/>
    </row>
    <row r="29" spans="1:32" ht="31.5">
      <c r="A29" s="462">
        <v>800001479</v>
      </c>
      <c r="B29" s="462" t="s">
        <v>2057</v>
      </c>
      <c r="C29" s="466" t="s">
        <v>2058</v>
      </c>
      <c r="D29" s="462" t="s">
        <v>805</v>
      </c>
      <c r="E29" s="462" t="s">
        <v>1998</v>
      </c>
      <c r="F29" s="462" t="s">
        <v>810</v>
      </c>
      <c r="G29" s="462">
        <v>36</v>
      </c>
      <c r="H29" s="462">
        <v>36</v>
      </c>
      <c r="I29" s="462">
        <v>2024</v>
      </c>
      <c r="J29" s="462" t="s">
        <v>188</v>
      </c>
      <c r="K29" s="463"/>
      <c r="L29" s="463"/>
      <c r="M29" s="464">
        <v>45565</v>
      </c>
      <c r="N29" s="462" t="s">
        <v>2059</v>
      </c>
      <c r="O29" s="464">
        <v>49218</v>
      </c>
      <c r="P29" s="462" t="s">
        <v>2060</v>
      </c>
      <c r="Q29" s="463"/>
      <c r="R29" s="465"/>
      <c r="U29" s="414"/>
      <c r="V29" s="414"/>
      <c r="W29" s="414"/>
      <c r="X29" s="414"/>
      <c r="Y29" s="414"/>
      <c r="Z29" s="414"/>
      <c r="AA29" s="414"/>
      <c r="AB29" s="414"/>
      <c r="AC29" s="414"/>
      <c r="AD29" s="414"/>
      <c r="AE29" s="414"/>
      <c r="AF29" s="414"/>
    </row>
    <row r="30" spans="1:32" ht="15.75">
      <c r="A30" s="462">
        <v>800001480</v>
      </c>
      <c r="B30" s="462" t="s">
        <v>2061</v>
      </c>
      <c r="C30" s="462" t="s">
        <v>2062</v>
      </c>
      <c r="D30" s="462" t="s">
        <v>805</v>
      </c>
      <c r="E30" s="462" t="s">
        <v>1990</v>
      </c>
      <c r="F30" s="462" t="s">
        <v>810</v>
      </c>
      <c r="G30" s="462">
        <v>50</v>
      </c>
      <c r="H30" s="462">
        <v>50</v>
      </c>
      <c r="I30" s="462">
        <v>2019</v>
      </c>
      <c r="J30" s="462" t="s">
        <v>187</v>
      </c>
      <c r="K30" s="456" t="s">
        <v>2015</v>
      </c>
      <c r="L30" s="462"/>
      <c r="M30" s="464">
        <v>43769</v>
      </c>
      <c r="N30" s="462" t="s">
        <v>2063</v>
      </c>
      <c r="O30" s="463"/>
      <c r="P30" s="463"/>
      <c r="Q30" s="463"/>
      <c r="R30" s="465"/>
      <c r="U30" s="414"/>
      <c r="V30" s="414"/>
      <c r="W30" s="414"/>
      <c r="X30" s="414"/>
      <c r="Y30" s="414"/>
      <c r="Z30" s="414"/>
      <c r="AA30" s="414"/>
      <c r="AB30" s="414"/>
      <c r="AC30" s="414"/>
      <c r="AD30" s="414"/>
      <c r="AE30" s="414"/>
      <c r="AF30" s="414"/>
    </row>
    <row r="31" spans="1:32" ht="15.75">
      <c r="A31" s="462">
        <v>800002018</v>
      </c>
      <c r="B31" s="462" t="s">
        <v>2064</v>
      </c>
      <c r="C31" s="462" t="s">
        <v>2065</v>
      </c>
      <c r="D31" s="462" t="s">
        <v>807</v>
      </c>
      <c r="E31" s="462" t="s">
        <v>1977</v>
      </c>
      <c r="F31" s="462" t="s">
        <v>810</v>
      </c>
      <c r="G31" s="462">
        <v>47</v>
      </c>
      <c r="H31" s="462">
        <v>48</v>
      </c>
      <c r="I31" s="467">
        <v>2036</v>
      </c>
      <c r="J31" s="462" t="s">
        <v>187</v>
      </c>
      <c r="K31" s="463"/>
      <c r="L31" s="459" t="s">
        <v>2066</v>
      </c>
      <c r="M31" s="464">
        <v>48213</v>
      </c>
      <c r="N31" s="462" t="s">
        <v>2067</v>
      </c>
      <c r="O31" s="463"/>
      <c r="P31" s="463"/>
      <c r="Q31" s="457" t="s">
        <v>2068</v>
      </c>
      <c r="R31" s="465"/>
    </row>
    <row r="32" spans="1:32" ht="15.75">
      <c r="A32" s="462">
        <v>800002051</v>
      </c>
      <c r="B32" s="462" t="s">
        <v>2069</v>
      </c>
      <c r="C32" s="462" t="s">
        <v>2070</v>
      </c>
      <c r="D32" s="462" t="s">
        <v>807</v>
      </c>
      <c r="E32" s="462" t="s">
        <v>1977</v>
      </c>
      <c r="F32" s="462" t="s">
        <v>810</v>
      </c>
      <c r="G32" s="462">
        <v>30</v>
      </c>
      <c r="H32" s="462">
        <v>30</v>
      </c>
      <c r="I32" s="462">
        <v>2033</v>
      </c>
      <c r="J32" s="462" t="s">
        <v>187</v>
      </c>
      <c r="K32" s="463"/>
      <c r="L32" s="463"/>
      <c r="M32" s="464">
        <v>48669</v>
      </c>
      <c r="N32" s="462" t="s">
        <v>239</v>
      </c>
      <c r="O32" s="464">
        <v>54149</v>
      </c>
      <c r="P32" s="462" t="s">
        <v>2071</v>
      </c>
      <c r="Q32" s="463"/>
      <c r="R32" s="465"/>
    </row>
    <row r="33" spans="1:18" ht="15.75">
      <c r="A33" s="462">
        <v>800002318</v>
      </c>
      <c r="B33" s="462" t="s">
        <v>2072</v>
      </c>
      <c r="C33" s="462" t="s">
        <v>2073</v>
      </c>
      <c r="D33" s="462" t="s">
        <v>801</v>
      </c>
      <c r="E33" s="462" t="s">
        <v>1994</v>
      </c>
      <c r="F33" s="462" t="s">
        <v>810</v>
      </c>
      <c r="G33" s="462">
        <v>40</v>
      </c>
      <c r="H33" s="462">
        <v>40</v>
      </c>
      <c r="I33" s="462">
        <v>2036</v>
      </c>
      <c r="J33" s="462" t="s">
        <v>187</v>
      </c>
      <c r="K33" s="463"/>
      <c r="L33" s="463"/>
      <c r="M33" s="464">
        <v>49795</v>
      </c>
      <c r="N33" s="462" t="s">
        <v>2063</v>
      </c>
      <c r="O33" s="463"/>
      <c r="P33" s="463"/>
      <c r="Q33" s="463"/>
      <c r="R33" s="465"/>
    </row>
    <row r="34" spans="1:18" ht="15.75">
      <c r="A34" s="462">
        <v>800002443</v>
      </c>
      <c r="B34" s="462" t="s">
        <v>2074</v>
      </c>
      <c r="C34" s="462" t="s">
        <v>2075</v>
      </c>
      <c r="D34" s="462" t="s">
        <v>805</v>
      </c>
      <c r="E34" s="462" t="s">
        <v>1998</v>
      </c>
      <c r="F34" s="462" t="s">
        <v>810</v>
      </c>
      <c r="G34" s="462">
        <v>150</v>
      </c>
      <c r="H34" s="462">
        <v>152</v>
      </c>
      <c r="I34" s="462">
        <v>2035</v>
      </c>
      <c r="J34" s="462" t="s">
        <v>187</v>
      </c>
      <c r="K34" s="463"/>
      <c r="L34" s="463"/>
      <c r="M34" s="464">
        <v>49460</v>
      </c>
      <c r="N34" s="462" t="s">
        <v>239</v>
      </c>
      <c r="O34" s="464">
        <v>54940</v>
      </c>
      <c r="P34" s="462" t="s">
        <v>2071</v>
      </c>
      <c r="Q34" s="463"/>
      <c r="R34" s="465"/>
    </row>
    <row r="35" spans="1:18" ht="15.75">
      <c r="A35" s="462">
        <v>800112306</v>
      </c>
      <c r="B35" s="462" t="s">
        <v>2076</v>
      </c>
      <c r="C35" s="462" t="s">
        <v>2077</v>
      </c>
      <c r="D35" s="462" t="s">
        <v>1946</v>
      </c>
      <c r="E35" s="462" t="s">
        <v>2078</v>
      </c>
      <c r="F35" s="462" t="s">
        <v>810</v>
      </c>
      <c r="G35" s="462">
        <v>10</v>
      </c>
      <c r="H35" s="462">
        <v>10</v>
      </c>
      <c r="I35" s="462">
        <v>2043</v>
      </c>
      <c r="J35" s="462" t="s">
        <v>187</v>
      </c>
      <c r="K35" s="463"/>
      <c r="L35" s="463"/>
      <c r="M35" s="464">
        <v>43281</v>
      </c>
      <c r="N35" s="462" t="s">
        <v>2079</v>
      </c>
      <c r="O35" s="468"/>
      <c r="P35" s="456" t="s">
        <v>2080</v>
      </c>
      <c r="Q35" s="469" t="s">
        <v>2081</v>
      </c>
      <c r="R35" s="465"/>
    </row>
    <row r="36" spans="1:18" ht="15.75">
      <c r="A36" s="462">
        <v>800215123</v>
      </c>
      <c r="B36" s="462" t="s">
        <v>2082</v>
      </c>
      <c r="C36" s="462" t="s">
        <v>2083</v>
      </c>
      <c r="D36" s="462" t="s">
        <v>1946</v>
      </c>
      <c r="E36" s="462" t="s">
        <v>2078</v>
      </c>
      <c r="F36" s="462" t="s">
        <v>810</v>
      </c>
      <c r="G36" s="462">
        <v>10</v>
      </c>
      <c r="H36" s="462">
        <v>10</v>
      </c>
      <c r="I36" s="462">
        <v>2045</v>
      </c>
      <c r="J36" s="462" t="s">
        <v>187</v>
      </c>
      <c r="K36" s="463"/>
      <c r="L36" s="463"/>
      <c r="M36" s="464">
        <v>43343</v>
      </c>
      <c r="N36" s="462" t="s">
        <v>2079</v>
      </c>
      <c r="O36" s="468"/>
      <c r="P36" s="456" t="s">
        <v>2080</v>
      </c>
      <c r="Q36" s="469" t="s">
        <v>2081</v>
      </c>
      <c r="R36" s="465"/>
    </row>
    <row r="37" spans="1:18" ht="15.75">
      <c r="A37" s="470"/>
      <c r="B37" s="470"/>
      <c r="C37" s="470"/>
      <c r="D37" s="470"/>
      <c r="E37" s="470"/>
      <c r="F37" s="470"/>
      <c r="G37" s="470"/>
      <c r="H37" s="470"/>
      <c r="I37" s="470"/>
      <c r="J37" s="470"/>
      <c r="K37" s="471"/>
      <c r="L37" s="471"/>
      <c r="M37" s="472"/>
      <c r="N37" s="470"/>
      <c r="O37" s="473"/>
      <c r="P37" s="474"/>
      <c r="Q37" s="475"/>
      <c r="R37" s="465"/>
    </row>
    <row r="38" spans="1:18">
      <c r="A38" s="414"/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316"/>
      <c r="N38" s="316"/>
      <c r="O38" s="316"/>
      <c r="P38" s="316"/>
      <c r="Q38" s="316"/>
      <c r="R38" s="316"/>
    </row>
    <row r="39" spans="1:18" ht="18.75">
      <c r="A39" s="745" t="s">
        <v>483</v>
      </c>
      <c r="B39" s="745"/>
      <c r="C39" s="745"/>
      <c r="D39" s="745"/>
      <c r="E39" s="745"/>
      <c r="F39" s="745"/>
      <c r="G39" s="745"/>
      <c r="H39" s="745"/>
      <c r="I39" s="745"/>
      <c r="J39" s="745"/>
      <c r="K39" s="745"/>
      <c r="L39" s="745"/>
      <c r="M39" s="745"/>
      <c r="N39" s="745"/>
      <c r="O39" s="314"/>
      <c r="P39" s="314"/>
      <c r="Q39" s="314"/>
      <c r="R39" s="314"/>
    </row>
    <row r="40" spans="1:18" ht="47.25">
      <c r="A40" s="486" t="s">
        <v>463</v>
      </c>
      <c r="B40" s="487" t="s">
        <v>464</v>
      </c>
      <c r="C40" s="487" t="s">
        <v>465</v>
      </c>
      <c r="D40" s="487" t="s">
        <v>474</v>
      </c>
      <c r="E40" s="487" t="s">
        <v>235</v>
      </c>
      <c r="F40" s="488" t="s">
        <v>484</v>
      </c>
      <c r="G40" s="488" t="s">
        <v>240</v>
      </c>
      <c r="H40" s="486" t="s">
        <v>468</v>
      </c>
      <c r="I40" s="486" t="s">
        <v>469</v>
      </c>
      <c r="J40" s="486" t="s">
        <v>476</v>
      </c>
      <c r="K40" s="489" t="s">
        <v>470</v>
      </c>
      <c r="L40" s="486" t="s">
        <v>485</v>
      </c>
      <c r="M40" s="487" t="s">
        <v>486</v>
      </c>
      <c r="N40" s="486" t="s">
        <v>472</v>
      </c>
      <c r="O40" s="476"/>
      <c r="P40" s="317"/>
      <c r="Q40" s="317"/>
      <c r="R40" s="317"/>
    </row>
    <row r="41" spans="1:18" ht="15.75">
      <c r="A41" s="459" t="s">
        <v>2084</v>
      </c>
      <c r="B41" s="459" t="s">
        <v>2085</v>
      </c>
      <c r="C41" s="459" t="s">
        <v>2086</v>
      </c>
      <c r="D41" s="459">
        <v>95540</v>
      </c>
      <c r="E41" s="459" t="s">
        <v>810</v>
      </c>
      <c r="F41" s="459">
        <v>12</v>
      </c>
      <c r="G41" s="459">
        <v>38</v>
      </c>
      <c r="H41" s="459">
        <v>2006</v>
      </c>
      <c r="I41" s="477" t="s">
        <v>487</v>
      </c>
      <c r="J41" s="459"/>
      <c r="K41" s="478"/>
      <c r="L41" s="459">
        <v>2036</v>
      </c>
      <c r="M41" s="459" t="s">
        <v>488</v>
      </c>
      <c r="N41" s="457" t="s">
        <v>2087</v>
      </c>
      <c r="O41" s="287"/>
      <c r="P41" s="287"/>
      <c r="Q41" s="287"/>
      <c r="R41" s="316"/>
    </row>
    <row r="42" spans="1:18" ht="15.75">
      <c r="A42" s="459" t="s">
        <v>2088</v>
      </c>
      <c r="B42" s="459" t="s">
        <v>2089</v>
      </c>
      <c r="C42" s="459" t="s">
        <v>2090</v>
      </c>
      <c r="D42" s="459">
        <v>95521</v>
      </c>
      <c r="E42" s="459" t="s">
        <v>810</v>
      </c>
      <c r="F42" s="459">
        <v>15</v>
      </c>
      <c r="G42" s="459">
        <v>30</v>
      </c>
      <c r="H42" s="459">
        <v>2002</v>
      </c>
      <c r="I42" s="477" t="s">
        <v>487</v>
      </c>
      <c r="J42" s="459"/>
      <c r="K42" s="478"/>
      <c r="L42" s="459">
        <v>2032</v>
      </c>
      <c r="M42" s="459" t="s">
        <v>488</v>
      </c>
      <c r="N42" s="457" t="s">
        <v>2091</v>
      </c>
      <c r="O42" s="287"/>
      <c r="P42" s="287"/>
      <c r="Q42" s="287"/>
      <c r="R42" s="316"/>
    </row>
    <row r="43" spans="1:18" ht="15.75">
      <c r="A43" s="459" t="s">
        <v>2092</v>
      </c>
      <c r="B43" s="459" t="s">
        <v>2093</v>
      </c>
      <c r="C43" s="459" t="s">
        <v>2094</v>
      </c>
      <c r="D43" s="459">
        <v>95562</v>
      </c>
      <c r="E43" s="459" t="s">
        <v>810</v>
      </c>
      <c r="F43" s="459">
        <v>23</v>
      </c>
      <c r="G43" s="459">
        <v>24</v>
      </c>
      <c r="H43" s="459">
        <v>2009</v>
      </c>
      <c r="I43" s="477" t="s">
        <v>487</v>
      </c>
      <c r="J43" s="459"/>
      <c r="K43" s="478"/>
      <c r="L43" s="459">
        <v>2039</v>
      </c>
      <c r="M43" s="459" t="s">
        <v>488</v>
      </c>
      <c r="N43" s="457" t="s">
        <v>2095</v>
      </c>
      <c r="O43" s="287"/>
      <c r="P43" s="287"/>
      <c r="Q43" s="287"/>
      <c r="R43" s="316"/>
    </row>
    <row r="44" spans="1:18">
      <c r="A44" s="459" t="s">
        <v>1978</v>
      </c>
      <c r="B44" s="459" t="s">
        <v>2096</v>
      </c>
      <c r="C44" s="459" t="s">
        <v>2086</v>
      </c>
      <c r="D44" s="459">
        <v>95540</v>
      </c>
      <c r="E44" s="459" t="s">
        <v>810</v>
      </c>
      <c r="F44" s="459">
        <v>2</v>
      </c>
      <c r="G44" s="459">
        <v>50</v>
      </c>
      <c r="H44" s="459">
        <v>2042</v>
      </c>
      <c r="I44" s="477" t="s">
        <v>187</v>
      </c>
      <c r="J44" s="455" t="s">
        <v>1974</v>
      </c>
      <c r="K44" s="478"/>
      <c r="L44" s="459">
        <v>2042</v>
      </c>
      <c r="M44" s="459" t="s">
        <v>488</v>
      </c>
      <c r="N44" s="459"/>
      <c r="O44" s="287"/>
      <c r="P44" s="287"/>
      <c r="Q44" s="287"/>
      <c r="R44" s="316"/>
    </row>
    <row r="45" spans="1:18">
      <c r="A45" s="459" t="s">
        <v>1985</v>
      </c>
      <c r="B45" s="459" t="s">
        <v>2097</v>
      </c>
      <c r="C45" s="459" t="s">
        <v>2090</v>
      </c>
      <c r="D45" s="459">
        <v>95519</v>
      </c>
      <c r="E45" s="459" t="s">
        <v>810</v>
      </c>
      <c r="F45" s="459">
        <v>13</v>
      </c>
      <c r="G45" s="459">
        <v>48</v>
      </c>
      <c r="H45" s="459">
        <v>2039</v>
      </c>
      <c r="I45" s="477" t="s">
        <v>187</v>
      </c>
      <c r="J45" s="455" t="s">
        <v>1980</v>
      </c>
      <c r="K45" s="478"/>
      <c r="L45" s="459">
        <v>2039</v>
      </c>
      <c r="M45" s="459" t="s">
        <v>488</v>
      </c>
      <c r="N45" s="459"/>
      <c r="O45" s="287"/>
      <c r="P45" s="287"/>
      <c r="Q45" s="287"/>
      <c r="R45" s="316"/>
    </row>
    <row r="46" spans="1:18" ht="15.75">
      <c r="A46" s="459" t="s">
        <v>2021</v>
      </c>
      <c r="B46" s="459" t="s">
        <v>2098</v>
      </c>
      <c r="C46" s="459" t="s">
        <v>2090</v>
      </c>
      <c r="D46" s="459">
        <v>95519</v>
      </c>
      <c r="E46" s="459" t="s">
        <v>810</v>
      </c>
      <c r="F46" s="459">
        <v>35</v>
      </c>
      <c r="G46" s="459">
        <v>50</v>
      </c>
      <c r="H46" s="456">
        <v>2062</v>
      </c>
      <c r="I46" s="477" t="s">
        <v>187</v>
      </c>
      <c r="J46" s="455" t="s">
        <v>2018</v>
      </c>
      <c r="K46" s="478"/>
      <c r="L46" s="459">
        <v>2037</v>
      </c>
      <c r="M46" s="459" t="s">
        <v>488</v>
      </c>
      <c r="N46" s="457" t="s">
        <v>2099</v>
      </c>
      <c r="O46" s="287"/>
      <c r="P46" s="287"/>
      <c r="Q46" s="287"/>
      <c r="R46" s="316"/>
    </row>
    <row r="47" spans="1:18" ht="15.75">
      <c r="A47" s="459" t="s">
        <v>2025</v>
      </c>
      <c r="B47" s="459" t="s">
        <v>2100</v>
      </c>
      <c r="C47" s="459" t="s">
        <v>2101</v>
      </c>
      <c r="D47" s="459">
        <v>95521</v>
      </c>
      <c r="E47" s="459" t="s">
        <v>810</v>
      </c>
      <c r="F47" s="459">
        <v>0</v>
      </c>
      <c r="G47" s="459">
        <v>29</v>
      </c>
      <c r="H47" s="456">
        <v>2066</v>
      </c>
      <c r="I47" s="477" t="s">
        <v>187</v>
      </c>
      <c r="J47" s="455" t="s">
        <v>2022</v>
      </c>
      <c r="K47" s="478"/>
      <c r="L47" s="459">
        <v>2042</v>
      </c>
      <c r="M47" s="459" t="s">
        <v>488</v>
      </c>
      <c r="N47" s="457" t="s">
        <v>2102</v>
      </c>
      <c r="O47" s="287"/>
      <c r="P47" s="287"/>
      <c r="Q47" s="287"/>
      <c r="R47" s="316"/>
    </row>
    <row r="48" spans="1:18" ht="15.75">
      <c r="A48" s="459" t="s">
        <v>2032</v>
      </c>
      <c r="B48" s="459" t="s">
        <v>2103</v>
      </c>
      <c r="C48" s="459" t="s">
        <v>2086</v>
      </c>
      <c r="D48" s="459">
        <v>95540</v>
      </c>
      <c r="E48" s="459" t="s">
        <v>810</v>
      </c>
      <c r="F48" s="459">
        <v>34</v>
      </c>
      <c r="G48" s="459">
        <v>35</v>
      </c>
      <c r="H48" s="456">
        <v>2067</v>
      </c>
      <c r="I48" s="477" t="s">
        <v>187</v>
      </c>
      <c r="J48" s="455" t="s">
        <v>2029</v>
      </c>
      <c r="K48" s="478"/>
      <c r="L48" s="459">
        <v>2043</v>
      </c>
      <c r="M48" s="459" t="s">
        <v>488</v>
      </c>
      <c r="N48" s="457" t="s">
        <v>2104</v>
      </c>
      <c r="O48" s="287"/>
      <c r="P48" s="287"/>
      <c r="Q48" s="287"/>
      <c r="R48" s="316"/>
    </row>
    <row r="49" spans="1:18" ht="15.75">
      <c r="A49" s="459" t="s">
        <v>2037</v>
      </c>
      <c r="B49" s="459" t="s">
        <v>2105</v>
      </c>
      <c r="C49" s="459" t="s">
        <v>2094</v>
      </c>
      <c r="D49" s="459">
        <v>95562</v>
      </c>
      <c r="E49" s="459" t="s">
        <v>810</v>
      </c>
      <c r="F49" s="459">
        <v>48</v>
      </c>
      <c r="G49" s="459">
        <v>49</v>
      </c>
      <c r="H49" s="456">
        <v>2068</v>
      </c>
      <c r="I49" s="477" t="s">
        <v>187</v>
      </c>
      <c r="J49" s="455" t="s">
        <v>2033</v>
      </c>
      <c r="K49" s="478"/>
      <c r="L49" s="459">
        <v>2043</v>
      </c>
      <c r="M49" s="459" t="s">
        <v>488</v>
      </c>
      <c r="N49" s="457" t="s">
        <v>489</v>
      </c>
      <c r="O49" s="287"/>
      <c r="P49" s="287"/>
      <c r="Q49" s="287"/>
      <c r="R49" s="316"/>
    </row>
    <row r="50" spans="1:18">
      <c r="A50" s="459" t="s">
        <v>2066</v>
      </c>
      <c r="B50" s="459" t="s">
        <v>2106</v>
      </c>
      <c r="C50" s="459" t="s">
        <v>2086</v>
      </c>
      <c r="D50" s="459">
        <v>95540</v>
      </c>
      <c r="E50" s="459" t="s">
        <v>810</v>
      </c>
      <c r="F50" s="459">
        <v>0</v>
      </c>
      <c r="G50" s="459">
        <v>48</v>
      </c>
      <c r="H50" s="459">
        <v>2036</v>
      </c>
      <c r="I50" s="477" t="s">
        <v>187</v>
      </c>
      <c r="J50" s="459"/>
      <c r="K50" s="479">
        <v>800002018</v>
      </c>
      <c r="L50" s="459">
        <v>2036</v>
      </c>
      <c r="M50" s="459" t="s">
        <v>488</v>
      </c>
      <c r="N50" s="459"/>
      <c r="O50" s="287"/>
      <c r="P50" s="287"/>
      <c r="Q50" s="287"/>
      <c r="R50" s="316"/>
    </row>
    <row r="52" spans="1:18">
      <c r="A52" s="770" t="s">
        <v>2124</v>
      </c>
      <c r="B52" s="127"/>
    </row>
    <row r="53" spans="1:18">
      <c r="A53" s="36" t="s">
        <v>2125</v>
      </c>
      <c r="B53" s="36" t="s">
        <v>2126</v>
      </c>
    </row>
    <row r="54" spans="1:18">
      <c r="A54" s="771" t="s">
        <v>2127</v>
      </c>
      <c r="B54" s="507" t="s">
        <v>2128</v>
      </c>
    </row>
    <row r="55" spans="1:18">
      <c r="A55" s="771" t="s">
        <v>2129</v>
      </c>
      <c r="B55" s="507" t="s">
        <v>2130</v>
      </c>
    </row>
    <row r="56" spans="1:18">
      <c r="A56" s="771" t="s">
        <v>2131</v>
      </c>
      <c r="B56" s="507" t="s">
        <v>2132</v>
      </c>
    </row>
    <row r="57" spans="1:18">
      <c r="A57" s="771" t="s">
        <v>2133</v>
      </c>
      <c r="B57" s="507" t="s">
        <v>2134</v>
      </c>
    </row>
    <row r="58" spans="1:18">
      <c r="A58" s="771" t="s">
        <v>2135</v>
      </c>
      <c r="B58" s="507" t="s">
        <v>2136</v>
      </c>
    </row>
  </sheetData>
  <mergeCells count="3">
    <mergeCell ref="A39:N39"/>
    <mergeCell ref="A1:M1"/>
    <mergeCell ref="A26:Q26"/>
  </mergeCells>
  <pageMargins left="0.75" right="0.75" top="1" bottom="1" header="0.5" footer="0.5"/>
  <pageSetup scale="47" pageOrder="overThenDown" orientation="landscape" horizontalDpi="4294967292" verticalDpi="4294967292" r:id="rId1"/>
  <headerFooter>
    <oddHeader>&amp;L6th Cycle Housing Element Data Package&amp;CHumboldt County and the Cities Within</oddHeader>
    <oddFooter>&amp;LHCD-Housing Policy Division (HPD)&amp;CPage &amp;P&amp;R&amp;D</oddFooter>
  </headerFooter>
  <rowBreaks count="1" manualBreakCount="1">
    <brk id="18" max="16383" man="1"/>
  </rowBreaks>
  <colBreaks count="3" manualBreakCount="3">
    <brk id="14" max="1048575" man="1"/>
    <brk id="19" max="1048575" man="1"/>
    <brk id="24" min="19" max="27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Normal="100" workbookViewId="0">
      <selection activeCell="L8" sqref="L8"/>
    </sheetView>
  </sheetViews>
  <sheetFormatPr defaultRowHeight="15"/>
  <cols>
    <col min="1" max="1" width="26.85546875" customWidth="1"/>
    <col min="2" max="2" width="14.140625" customWidth="1"/>
    <col min="3" max="3" width="15.140625" customWidth="1"/>
    <col min="4" max="4" width="17.85546875" customWidth="1"/>
    <col min="5" max="5" width="13.140625" customWidth="1"/>
    <col min="6" max="6" width="13.85546875" customWidth="1"/>
    <col min="7" max="7" width="11.85546875" customWidth="1"/>
  </cols>
  <sheetData>
    <row r="1" spans="1:8" ht="21.75" customHeight="1" thickBot="1">
      <c r="A1" s="22" t="s">
        <v>237</v>
      </c>
    </row>
    <row r="2" spans="1:8" ht="39" customHeight="1" thickBot="1">
      <c r="A2" s="747" t="s">
        <v>231</v>
      </c>
      <c r="B2" s="748"/>
      <c r="C2" s="749"/>
      <c r="D2" s="749"/>
      <c r="E2" s="749"/>
      <c r="F2" s="749"/>
      <c r="G2" s="750"/>
    </row>
    <row r="3" spans="1:8" ht="15.75">
      <c r="A3" s="353"/>
      <c r="B3" s="754" t="s">
        <v>228</v>
      </c>
      <c r="C3" s="354"/>
      <c r="D3" s="354"/>
      <c r="E3" s="754" t="s">
        <v>229</v>
      </c>
      <c r="F3" s="757"/>
      <c r="G3" s="758"/>
    </row>
    <row r="4" spans="1:8" ht="15.75">
      <c r="A4" s="355" t="s">
        <v>227</v>
      </c>
      <c r="B4" s="755"/>
      <c r="C4" s="356" t="s">
        <v>187</v>
      </c>
      <c r="D4" s="356" t="s">
        <v>188</v>
      </c>
      <c r="E4" s="755"/>
      <c r="F4" s="759" t="s">
        <v>8</v>
      </c>
      <c r="G4" s="760"/>
    </row>
    <row r="5" spans="1:8" ht="16.5" thickBot="1">
      <c r="A5" s="357"/>
      <c r="B5" s="756"/>
      <c r="C5" s="358"/>
      <c r="D5" s="359"/>
      <c r="E5" s="756"/>
      <c r="F5" s="761"/>
      <c r="G5" s="762"/>
    </row>
    <row r="6" spans="1:8" ht="30" customHeight="1" thickBot="1">
      <c r="A6" s="190" t="s">
        <v>796</v>
      </c>
      <c r="B6" s="191">
        <v>829</v>
      </c>
      <c r="C6" s="191">
        <v>532</v>
      </c>
      <c r="D6" s="191">
        <v>613</v>
      </c>
      <c r="E6" s="191">
        <v>1416</v>
      </c>
      <c r="F6" s="763">
        <v>3390</v>
      </c>
      <c r="G6" s="764"/>
    </row>
    <row r="7" spans="1:8" ht="36" customHeight="1" thickBot="1">
      <c r="A7" s="187" t="s">
        <v>230</v>
      </c>
      <c r="B7" s="188">
        <f>B6/F6</f>
        <v>0.24454277286135692</v>
      </c>
      <c r="C7" s="188">
        <f>C6/F6</f>
        <v>0.15693215339233038</v>
      </c>
      <c r="D7" s="188">
        <f>D6/F6</f>
        <v>0.18082595870206489</v>
      </c>
      <c r="E7" s="188">
        <f>E6/F6</f>
        <v>0.41769911504424778</v>
      </c>
      <c r="F7" s="188"/>
      <c r="G7" s="189">
        <f>F6/F6</f>
        <v>1</v>
      </c>
    </row>
    <row r="8" spans="1:8" ht="27" customHeight="1">
      <c r="A8" s="65" t="s">
        <v>789</v>
      </c>
      <c r="H8" s="316"/>
    </row>
    <row r="9" spans="1:8" ht="34.5" customHeight="1">
      <c r="A9" s="751" t="s">
        <v>238</v>
      </c>
      <c r="B9" s="752"/>
      <c r="C9" s="753"/>
      <c r="D9" s="753"/>
      <c r="E9" s="753"/>
      <c r="F9" s="753"/>
      <c r="G9" s="753"/>
    </row>
    <row r="10" spans="1:8" s="414" customFormat="1" ht="34.5" customHeight="1">
      <c r="A10"/>
      <c r="B10"/>
      <c r="C10"/>
      <c r="D10"/>
      <c r="E10"/>
      <c r="F10"/>
      <c r="G10"/>
    </row>
    <row r="11" spans="1:8" s="414" customFormat="1" ht="34.5" customHeight="1">
      <c r="A11"/>
      <c r="B11"/>
      <c r="C11"/>
      <c r="D11"/>
      <c r="E11"/>
      <c r="F11"/>
      <c r="G11"/>
    </row>
    <row r="12" spans="1:8" s="414" customFormat="1" ht="34.5" customHeight="1">
      <c r="A12"/>
      <c r="B12"/>
      <c r="C12"/>
      <c r="D12"/>
      <c r="E12"/>
      <c r="F12"/>
      <c r="G12"/>
    </row>
    <row r="13" spans="1:8" s="414" customFormat="1" ht="34.5" customHeight="1">
      <c r="A13"/>
      <c r="B13"/>
      <c r="C13"/>
      <c r="D13"/>
      <c r="E13"/>
      <c r="F13"/>
      <c r="G13"/>
    </row>
    <row r="14" spans="1:8" s="414" customFormat="1" ht="34.5" customHeight="1">
      <c r="A14"/>
      <c r="B14"/>
      <c r="C14"/>
      <c r="D14"/>
      <c r="E14"/>
      <c r="F14"/>
      <c r="G14"/>
    </row>
    <row r="15" spans="1:8" s="414" customFormat="1" ht="34.5" customHeight="1">
      <c r="A15"/>
      <c r="B15"/>
      <c r="C15"/>
      <c r="D15"/>
      <c r="E15"/>
      <c r="F15"/>
      <c r="G15"/>
    </row>
    <row r="16" spans="1:8" s="414" customFormat="1" ht="34.5" customHeight="1">
      <c r="A16"/>
      <c r="B16"/>
      <c r="C16"/>
      <c r="D16"/>
      <c r="E16"/>
      <c r="F16"/>
      <c r="G16"/>
    </row>
    <row r="17" spans="1:8" s="414" customFormat="1" ht="34.5" customHeight="1">
      <c r="A17"/>
      <c r="B17"/>
      <c r="C17"/>
      <c r="D17"/>
      <c r="E17"/>
      <c r="F17"/>
      <c r="G17"/>
    </row>
    <row r="18" spans="1:8" s="414" customFormat="1" ht="34.5" customHeight="1">
      <c r="A18"/>
      <c r="B18"/>
      <c r="C18"/>
      <c r="D18"/>
      <c r="E18"/>
      <c r="F18"/>
      <c r="G18"/>
    </row>
    <row r="19" spans="1:8" s="414" customFormat="1" ht="34.5" customHeight="1">
      <c r="A19"/>
      <c r="B19"/>
      <c r="C19"/>
      <c r="D19"/>
      <c r="E19"/>
      <c r="F19"/>
      <c r="G19"/>
    </row>
    <row r="20" spans="1:8" s="414" customFormat="1" ht="34.5" customHeight="1">
      <c r="A20"/>
      <c r="B20"/>
      <c r="C20"/>
      <c r="D20"/>
      <c r="E20"/>
      <c r="F20"/>
      <c r="G20"/>
    </row>
    <row r="21" spans="1:8" s="414" customFormat="1" ht="34.5" customHeight="1">
      <c r="A21"/>
      <c r="B21"/>
      <c r="C21"/>
      <c r="D21"/>
      <c r="E21"/>
      <c r="F21"/>
      <c r="G21"/>
    </row>
    <row r="22" spans="1:8" ht="27" customHeight="1"/>
    <row r="23" spans="1:8" ht="35.25" customHeight="1"/>
    <row r="24" spans="1:8" ht="35.25" customHeight="1">
      <c r="H24" s="316"/>
    </row>
    <row r="25" spans="1:8" ht="24.75" customHeight="1"/>
    <row r="26" spans="1:8" ht="33.75" customHeight="1"/>
    <row r="27" spans="1:8" ht="24.75" customHeight="1"/>
    <row r="28" spans="1:8" ht="34.5" customHeight="1"/>
    <row r="29" spans="1:8" ht="24.75" customHeight="1"/>
    <row r="30" spans="1:8" ht="27" customHeight="1"/>
    <row r="31" spans="1:8" ht="29.25" customHeight="1"/>
    <row r="32" spans="1:8" ht="25.5" customHeight="1"/>
    <row r="33" ht="23.25" customHeight="1"/>
    <row r="34" ht="31.5" customHeight="1"/>
    <row r="35" ht="24.75" customHeight="1"/>
    <row r="36" ht="36" customHeight="1"/>
    <row r="37" ht="23.25" customHeight="1"/>
    <row r="39" ht="33" customHeight="1"/>
  </sheetData>
  <mergeCells count="8">
    <mergeCell ref="A2:G2"/>
    <mergeCell ref="A9:G9"/>
    <mergeCell ref="B3:B5"/>
    <mergeCell ref="E3:E5"/>
    <mergeCell ref="F3:G3"/>
    <mergeCell ref="F4:G4"/>
    <mergeCell ref="F5:G5"/>
    <mergeCell ref="F6:G6"/>
  </mergeCells>
  <hyperlinks>
    <hyperlink ref="A8" r:id="rId1"/>
  </hyperlinks>
  <pageMargins left="0.7" right="0.7" top="0.75" bottom="0.75" header="0.3" footer="0.3"/>
  <pageSetup scale="61" orientation="portrait" r:id="rId2"/>
  <headerFooter>
    <oddHeader>&amp;L6th Cycle Housing Element Data Package&amp;CHumboldt County and the Cities Within</oddHeader>
    <oddFooter>&amp;LHCD-Housing Policy Division (HPD)&amp;CPage &amp;P&amp;R&amp;D</oddFoot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4" workbookViewId="0">
      <selection activeCell="P19" sqref="P19"/>
    </sheetView>
  </sheetViews>
  <sheetFormatPr defaultColWidth="9.140625" defaultRowHeight="15"/>
  <cols>
    <col min="1" max="1" width="25.7109375" style="59" customWidth="1"/>
    <col min="2" max="2" width="15.140625" style="59" customWidth="1"/>
    <col min="3" max="3" width="13.7109375" style="59" customWidth="1"/>
    <col min="4" max="4" width="9.140625" style="59"/>
    <col min="5" max="5" width="11.28515625" style="59" customWidth="1"/>
    <col min="6" max="16384" width="9.140625" style="59"/>
  </cols>
  <sheetData>
    <row r="1" spans="1:15">
      <c r="A1" s="59" t="s">
        <v>158</v>
      </c>
      <c r="B1" s="65" t="s">
        <v>159</v>
      </c>
    </row>
    <row r="2" spans="1:15" s="92" customFormat="1">
      <c r="A2" s="92" t="s">
        <v>160</v>
      </c>
    </row>
    <row r="3" spans="1:15" s="92" customFormat="1">
      <c r="A3" s="92" t="s">
        <v>161</v>
      </c>
    </row>
    <row r="4" spans="1:15" s="92" customFormat="1">
      <c r="A4" s="92" t="s">
        <v>162</v>
      </c>
    </row>
    <row r="5" spans="1:15" s="92" customFormat="1">
      <c r="A5" s="92" t="s">
        <v>163</v>
      </c>
    </row>
    <row r="6" spans="1:15" s="63" customFormat="1">
      <c r="A6" s="73"/>
      <c r="B6" s="765" t="s">
        <v>142</v>
      </c>
      <c r="C6" s="766"/>
      <c r="D6" s="766"/>
      <c r="E6" s="767" t="s">
        <v>143</v>
      </c>
      <c r="F6" s="768"/>
      <c r="G6" s="768"/>
      <c r="H6" s="768"/>
      <c r="I6" s="768"/>
      <c r="J6" s="768"/>
      <c r="K6" s="769"/>
      <c r="L6" s="75"/>
      <c r="M6" s="77"/>
      <c r="N6" s="67"/>
      <c r="O6" s="67"/>
    </row>
    <row r="7" spans="1:15" ht="51.75">
      <c r="A7" s="74" t="s">
        <v>144</v>
      </c>
      <c r="B7" s="72" t="s">
        <v>8</v>
      </c>
      <c r="C7" s="71" t="s">
        <v>145</v>
      </c>
      <c r="D7" s="71" t="s">
        <v>146</v>
      </c>
      <c r="E7" s="70" t="s">
        <v>8</v>
      </c>
      <c r="F7" s="68" t="s">
        <v>147</v>
      </c>
      <c r="G7" s="68" t="s">
        <v>148</v>
      </c>
      <c r="H7" s="68" t="s">
        <v>149</v>
      </c>
      <c r="I7" s="68" t="s">
        <v>150</v>
      </c>
      <c r="J7" s="68" t="s">
        <v>151</v>
      </c>
      <c r="K7" s="69" t="s">
        <v>152</v>
      </c>
      <c r="L7" s="76" t="s">
        <v>153</v>
      </c>
      <c r="M7" s="78" t="s">
        <v>154</v>
      </c>
      <c r="N7" s="67"/>
      <c r="O7" s="67"/>
    </row>
    <row r="8" spans="1:15">
      <c r="A8" s="82" t="s">
        <v>32</v>
      </c>
      <c r="B8" s="66">
        <v>2010</v>
      </c>
      <c r="C8" s="80"/>
      <c r="D8" s="80"/>
      <c r="E8" s="80"/>
      <c r="F8" s="80"/>
      <c r="G8" s="80"/>
      <c r="H8" s="80"/>
      <c r="I8" s="80"/>
      <c r="J8" s="80"/>
      <c r="K8" s="80"/>
      <c r="L8" s="85" t="s">
        <v>155</v>
      </c>
      <c r="M8" s="89"/>
      <c r="N8" s="91"/>
      <c r="O8" s="81"/>
    </row>
    <row r="9" spans="1:15">
      <c r="A9" s="83" t="s">
        <v>33</v>
      </c>
      <c r="B9" s="80">
        <v>185</v>
      </c>
      <c r="C9" s="80">
        <v>185</v>
      </c>
      <c r="D9" s="80">
        <v>0</v>
      </c>
      <c r="E9" s="80">
        <v>108</v>
      </c>
      <c r="F9" s="80">
        <v>90</v>
      </c>
      <c r="G9" s="80">
        <v>12</v>
      </c>
      <c r="H9" s="80">
        <v>6</v>
      </c>
      <c r="I9" s="80">
        <v>0</v>
      </c>
      <c r="J9" s="80">
        <v>0</v>
      </c>
      <c r="K9" s="80">
        <v>85</v>
      </c>
      <c r="L9" s="86">
        <v>0.21296296296296291</v>
      </c>
      <c r="M9" s="89">
        <v>2.1760000000000002</v>
      </c>
      <c r="N9" s="91"/>
      <c r="O9" s="81"/>
    </row>
    <row r="10" spans="1:15">
      <c r="A10" s="83" t="s">
        <v>34</v>
      </c>
      <c r="B10" s="80">
        <v>7918</v>
      </c>
      <c r="C10" s="80">
        <v>3746</v>
      </c>
      <c r="D10" s="80">
        <v>4172</v>
      </c>
      <c r="E10" s="80">
        <v>1635</v>
      </c>
      <c r="F10" s="80">
        <v>1447</v>
      </c>
      <c r="G10" s="80">
        <v>31</v>
      </c>
      <c r="H10" s="80">
        <v>0</v>
      </c>
      <c r="I10" s="80">
        <v>104</v>
      </c>
      <c r="J10" s="80">
        <v>53</v>
      </c>
      <c r="K10" s="80">
        <v>1466</v>
      </c>
      <c r="L10" s="86">
        <v>0.10336391437308867</v>
      </c>
      <c r="M10" s="89">
        <v>2.5550000000000002</v>
      </c>
      <c r="N10" s="91"/>
      <c r="O10" s="81"/>
    </row>
    <row r="11" spans="1:15">
      <c r="A11" s="83" t="s">
        <v>35</v>
      </c>
      <c r="B11" s="80">
        <v>4651</v>
      </c>
      <c r="C11" s="80">
        <v>4423</v>
      </c>
      <c r="D11" s="80">
        <v>228</v>
      </c>
      <c r="E11" s="80">
        <v>2309</v>
      </c>
      <c r="F11" s="80">
        <v>1427</v>
      </c>
      <c r="G11" s="80">
        <v>134</v>
      </c>
      <c r="H11" s="80">
        <v>288</v>
      </c>
      <c r="I11" s="80">
        <v>252</v>
      </c>
      <c r="J11" s="80">
        <v>208</v>
      </c>
      <c r="K11" s="80">
        <v>2065</v>
      </c>
      <c r="L11" s="86">
        <v>0.10567345171069731</v>
      </c>
      <c r="M11" s="89">
        <v>2.1419999999999999</v>
      </c>
      <c r="N11" s="91"/>
      <c r="O11" s="81"/>
    </row>
    <row r="12" spans="1:15">
      <c r="A12" s="83" t="s">
        <v>36</v>
      </c>
      <c r="B12" s="80">
        <v>1005</v>
      </c>
      <c r="C12" s="80">
        <v>996</v>
      </c>
      <c r="D12" s="80">
        <v>9</v>
      </c>
      <c r="E12" s="80">
        <v>493</v>
      </c>
      <c r="F12" s="80">
        <v>275</v>
      </c>
      <c r="G12" s="80">
        <v>30</v>
      </c>
      <c r="H12" s="80">
        <v>23</v>
      </c>
      <c r="I12" s="80">
        <v>25</v>
      </c>
      <c r="J12" s="80">
        <v>140</v>
      </c>
      <c r="K12" s="80">
        <v>403</v>
      </c>
      <c r="L12" s="86">
        <v>0.18255578093306291</v>
      </c>
      <c r="M12" s="89">
        <v>2.4710000000000001</v>
      </c>
      <c r="N12" s="91"/>
      <c r="O12" s="81"/>
    </row>
    <row r="13" spans="1:15">
      <c r="A13" s="84" t="s">
        <v>37</v>
      </c>
      <c r="B13" s="79">
        <v>2501</v>
      </c>
      <c r="C13" s="79">
        <v>2500</v>
      </c>
      <c r="D13" s="79">
        <v>1</v>
      </c>
      <c r="E13" s="79">
        <v>1367</v>
      </c>
      <c r="F13" s="79">
        <v>796</v>
      </c>
      <c r="G13" s="79">
        <v>81</v>
      </c>
      <c r="H13" s="79">
        <v>136</v>
      </c>
      <c r="I13" s="79">
        <v>243</v>
      </c>
      <c r="J13" s="79">
        <v>111</v>
      </c>
      <c r="K13" s="79">
        <v>1168</v>
      </c>
      <c r="L13" s="87">
        <v>0.14557425018288217</v>
      </c>
      <c r="M13" s="90">
        <v>2.14</v>
      </c>
      <c r="N13" s="91"/>
      <c r="O13" s="81"/>
    </row>
    <row r="14" spans="1:15">
      <c r="A14" s="83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5" t="s">
        <v>155</v>
      </c>
      <c r="M14" s="89"/>
      <c r="N14" s="91"/>
      <c r="O14" s="81"/>
    </row>
    <row r="15" spans="1:15">
      <c r="A15" s="83" t="s">
        <v>38</v>
      </c>
      <c r="B15" s="80">
        <v>21831</v>
      </c>
      <c r="C15" s="80">
        <v>21690</v>
      </c>
      <c r="D15" s="80">
        <v>141</v>
      </c>
      <c r="E15" s="80">
        <v>12120</v>
      </c>
      <c r="F15" s="80">
        <v>10720</v>
      </c>
      <c r="G15" s="80">
        <v>270</v>
      </c>
      <c r="H15" s="80">
        <v>159</v>
      </c>
      <c r="I15" s="80">
        <v>66</v>
      </c>
      <c r="J15" s="80">
        <v>905</v>
      </c>
      <c r="K15" s="80">
        <v>9382</v>
      </c>
      <c r="L15" s="86">
        <v>0.22590759075907596</v>
      </c>
      <c r="M15" s="89">
        <v>2.3119999999999998</v>
      </c>
      <c r="N15" s="91"/>
      <c r="O15" s="81"/>
    </row>
    <row r="16" spans="1:15">
      <c r="A16" s="83" t="s">
        <v>39</v>
      </c>
      <c r="B16" s="80">
        <v>16260</v>
      </c>
      <c r="C16" s="80">
        <v>11850</v>
      </c>
      <c r="D16" s="80">
        <v>4410</v>
      </c>
      <c r="E16" s="80">
        <v>5912</v>
      </c>
      <c r="F16" s="80">
        <v>4035</v>
      </c>
      <c r="G16" s="80">
        <v>288</v>
      </c>
      <c r="H16" s="80">
        <v>453</v>
      </c>
      <c r="I16" s="80">
        <v>624</v>
      </c>
      <c r="J16" s="80">
        <v>512</v>
      </c>
      <c r="K16" s="80">
        <v>5187</v>
      </c>
      <c r="L16" s="86">
        <v>0.12263193504736125</v>
      </c>
      <c r="M16" s="89">
        <v>2.2845575477154423</v>
      </c>
      <c r="N16" s="91"/>
      <c r="O16" s="81"/>
    </row>
    <row r="17" spans="1:15">
      <c r="A17" s="84" t="s">
        <v>155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88" t="s">
        <v>155</v>
      </c>
      <c r="M17" s="90"/>
      <c r="N17" s="91"/>
      <c r="O17" s="81"/>
    </row>
    <row r="18" spans="1:15">
      <c r="A18" s="83" t="s">
        <v>31</v>
      </c>
      <c r="B18" s="80">
        <v>38091</v>
      </c>
      <c r="C18" s="80">
        <v>33540</v>
      </c>
      <c r="D18" s="80">
        <v>4551</v>
      </c>
      <c r="E18" s="80">
        <v>18032</v>
      </c>
      <c r="F18" s="80">
        <v>14755</v>
      </c>
      <c r="G18" s="80">
        <v>558</v>
      </c>
      <c r="H18" s="80">
        <v>612</v>
      </c>
      <c r="I18" s="80">
        <v>690</v>
      </c>
      <c r="J18" s="80">
        <v>1417</v>
      </c>
      <c r="K18" s="80">
        <v>14569</v>
      </c>
      <c r="L18" s="86">
        <v>0.19204747116237797</v>
      </c>
      <c r="M18" s="89">
        <v>2.3021483972819001</v>
      </c>
      <c r="N18" s="91"/>
      <c r="O18" s="81"/>
    </row>
    <row r="19" spans="1:15">
      <c r="A19" s="96" t="s">
        <v>32</v>
      </c>
      <c r="B19" s="66">
        <v>2013</v>
      </c>
      <c r="C19" s="94"/>
      <c r="D19" s="94"/>
      <c r="E19" s="94"/>
      <c r="F19" s="94"/>
      <c r="G19" s="94"/>
      <c r="H19" s="94"/>
      <c r="I19" s="94"/>
      <c r="J19" s="94"/>
      <c r="K19" s="94"/>
      <c r="L19" s="99" t="s">
        <v>155</v>
      </c>
      <c r="M19" s="103"/>
      <c r="N19" s="105"/>
      <c r="O19" s="95"/>
    </row>
    <row r="20" spans="1:15">
      <c r="A20" s="97" t="s">
        <v>33</v>
      </c>
      <c r="B20" s="94">
        <v>182</v>
      </c>
      <c r="C20" s="94">
        <v>182</v>
      </c>
      <c r="D20" s="94">
        <v>0</v>
      </c>
      <c r="E20" s="94">
        <v>108</v>
      </c>
      <c r="F20" s="94">
        <v>90</v>
      </c>
      <c r="G20" s="94">
        <v>12</v>
      </c>
      <c r="H20" s="94">
        <v>6</v>
      </c>
      <c r="I20" s="94">
        <v>0</v>
      </c>
      <c r="J20" s="94">
        <v>0</v>
      </c>
      <c r="K20" s="94">
        <v>85</v>
      </c>
      <c r="L20" s="100">
        <v>0.21296296296296291</v>
      </c>
      <c r="M20" s="103">
        <v>2.141</v>
      </c>
      <c r="N20" s="105"/>
      <c r="O20" s="95"/>
    </row>
    <row r="21" spans="1:15">
      <c r="A21" s="97" t="s">
        <v>34</v>
      </c>
      <c r="B21" s="94">
        <v>6829</v>
      </c>
      <c r="C21" s="94">
        <v>3952</v>
      </c>
      <c r="D21" s="94">
        <v>2877</v>
      </c>
      <c r="E21" s="94">
        <v>1744</v>
      </c>
      <c r="F21" s="94">
        <v>1556</v>
      </c>
      <c r="G21" s="94">
        <v>31</v>
      </c>
      <c r="H21" s="94">
        <v>0</v>
      </c>
      <c r="I21" s="94">
        <v>104</v>
      </c>
      <c r="J21" s="94">
        <v>53</v>
      </c>
      <c r="K21" s="94">
        <v>1564</v>
      </c>
      <c r="L21" s="100">
        <v>0.10321100917431192</v>
      </c>
      <c r="M21" s="103">
        <v>2.5270000000000001</v>
      </c>
      <c r="N21" s="105"/>
      <c r="O21" s="95"/>
    </row>
    <row r="22" spans="1:15">
      <c r="A22" s="97" t="s">
        <v>35</v>
      </c>
      <c r="B22" s="94">
        <v>4613</v>
      </c>
      <c r="C22" s="94">
        <v>4381</v>
      </c>
      <c r="D22" s="94">
        <v>232</v>
      </c>
      <c r="E22" s="94">
        <v>2312</v>
      </c>
      <c r="F22" s="94">
        <v>1430</v>
      </c>
      <c r="G22" s="94">
        <v>134</v>
      </c>
      <c r="H22" s="94">
        <v>288</v>
      </c>
      <c r="I22" s="94">
        <v>252</v>
      </c>
      <c r="J22" s="94">
        <v>208</v>
      </c>
      <c r="K22" s="94">
        <v>2068</v>
      </c>
      <c r="L22" s="100">
        <v>0.10553633217993075</v>
      </c>
      <c r="M22" s="103">
        <v>2.1179999999999999</v>
      </c>
      <c r="N22" s="105"/>
      <c r="O22" s="95"/>
    </row>
    <row r="23" spans="1:15">
      <c r="A23" s="97" t="s">
        <v>36</v>
      </c>
      <c r="B23" s="94">
        <v>993</v>
      </c>
      <c r="C23" s="94">
        <v>984</v>
      </c>
      <c r="D23" s="94">
        <v>9</v>
      </c>
      <c r="E23" s="94">
        <v>492</v>
      </c>
      <c r="F23" s="94">
        <v>275</v>
      </c>
      <c r="G23" s="94">
        <v>30</v>
      </c>
      <c r="H23" s="94">
        <v>23</v>
      </c>
      <c r="I23" s="94">
        <v>25</v>
      </c>
      <c r="J23" s="94">
        <v>139</v>
      </c>
      <c r="K23" s="94">
        <v>402</v>
      </c>
      <c r="L23" s="100">
        <v>0.18292682926829273</v>
      </c>
      <c r="M23" s="103">
        <v>2.448</v>
      </c>
      <c r="N23" s="105"/>
      <c r="O23" s="95"/>
    </row>
    <row r="24" spans="1:15">
      <c r="A24" s="98" t="s">
        <v>37</v>
      </c>
      <c r="B24" s="93">
        <v>2484</v>
      </c>
      <c r="C24" s="93">
        <v>2483</v>
      </c>
      <c r="D24" s="93">
        <v>1</v>
      </c>
      <c r="E24" s="93">
        <v>1373</v>
      </c>
      <c r="F24" s="93">
        <v>802</v>
      </c>
      <c r="G24" s="93">
        <v>82</v>
      </c>
      <c r="H24" s="93">
        <v>136</v>
      </c>
      <c r="I24" s="93">
        <v>243</v>
      </c>
      <c r="J24" s="93">
        <v>110</v>
      </c>
      <c r="K24" s="93">
        <v>1173</v>
      </c>
      <c r="L24" s="101">
        <v>0.14566642388929352</v>
      </c>
      <c r="M24" s="104">
        <v>2.117</v>
      </c>
      <c r="N24" s="105"/>
      <c r="O24" s="95"/>
    </row>
    <row r="25" spans="1:15">
      <c r="A25" s="97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9" t="s">
        <v>155</v>
      </c>
      <c r="M25" s="103"/>
      <c r="N25" s="105"/>
      <c r="O25" s="95"/>
    </row>
    <row r="26" spans="1:15">
      <c r="A26" s="97" t="s">
        <v>38</v>
      </c>
      <c r="B26" s="94">
        <v>21640</v>
      </c>
      <c r="C26" s="94">
        <v>21498</v>
      </c>
      <c r="D26" s="94">
        <v>142</v>
      </c>
      <c r="E26" s="94">
        <v>12145</v>
      </c>
      <c r="F26" s="94">
        <v>10742</v>
      </c>
      <c r="G26" s="94">
        <v>270</v>
      </c>
      <c r="H26" s="94">
        <v>159</v>
      </c>
      <c r="I26" s="94">
        <v>66</v>
      </c>
      <c r="J26" s="94">
        <v>908</v>
      </c>
      <c r="K26" s="94">
        <v>9401</v>
      </c>
      <c r="L26" s="100">
        <v>0.22593659942363109</v>
      </c>
      <c r="M26" s="103">
        <v>2.2869999999999999</v>
      </c>
      <c r="N26" s="105"/>
      <c r="O26" s="95"/>
    </row>
    <row r="27" spans="1:15">
      <c r="A27" s="97" t="s">
        <v>39</v>
      </c>
      <c r="B27" s="94">
        <v>15101</v>
      </c>
      <c r="C27" s="94">
        <v>11982</v>
      </c>
      <c r="D27" s="94">
        <v>3119</v>
      </c>
      <c r="E27" s="94">
        <v>6029</v>
      </c>
      <c r="F27" s="94">
        <v>4153</v>
      </c>
      <c r="G27" s="94">
        <v>289</v>
      </c>
      <c r="H27" s="94">
        <v>453</v>
      </c>
      <c r="I27" s="94">
        <v>624</v>
      </c>
      <c r="J27" s="94">
        <v>510</v>
      </c>
      <c r="K27" s="94">
        <v>5292</v>
      </c>
      <c r="L27" s="100">
        <v>0.12224249460938796</v>
      </c>
      <c r="M27" s="103">
        <v>2.2641723356009069</v>
      </c>
      <c r="N27" s="105"/>
      <c r="O27" s="95"/>
    </row>
    <row r="28" spans="1:15">
      <c r="A28" s="98" t="s">
        <v>155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102" t="s">
        <v>155</v>
      </c>
      <c r="M28" s="104"/>
      <c r="N28" s="105"/>
      <c r="O28" s="95"/>
    </row>
    <row r="29" spans="1:15">
      <c r="A29" s="97" t="s">
        <v>31</v>
      </c>
      <c r="B29" s="94">
        <v>36741</v>
      </c>
      <c r="C29" s="94">
        <v>33480</v>
      </c>
      <c r="D29" s="94">
        <v>3261</v>
      </c>
      <c r="E29" s="94">
        <v>18174</v>
      </c>
      <c r="F29" s="94">
        <v>14895</v>
      </c>
      <c r="G29" s="94">
        <v>559</v>
      </c>
      <c r="H29" s="94">
        <v>612</v>
      </c>
      <c r="I29" s="94">
        <v>690</v>
      </c>
      <c r="J29" s="94">
        <v>1418</v>
      </c>
      <c r="K29" s="94">
        <v>14693</v>
      </c>
      <c r="L29" s="100">
        <v>0.19153736106525809</v>
      </c>
      <c r="M29" s="103">
        <v>2.2786360852106444</v>
      </c>
      <c r="N29" s="105"/>
      <c r="O29" s="95"/>
    </row>
  </sheetData>
  <mergeCells count="2">
    <mergeCell ref="B6:D6"/>
    <mergeCell ref="E6:K6"/>
  </mergeCells>
  <hyperlinks>
    <hyperlink ref="B1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"/>
  <sheetViews>
    <sheetView zoomScale="85" zoomScaleNormal="85" workbookViewId="0">
      <selection activeCell="R18" sqref="R18"/>
    </sheetView>
  </sheetViews>
  <sheetFormatPr defaultRowHeight="15"/>
  <cols>
    <col min="1" max="1" width="50.140625" customWidth="1"/>
    <col min="2" max="2" width="12" customWidth="1"/>
    <col min="3" max="3" width="12.7109375" customWidth="1"/>
    <col min="5" max="5" width="10.7109375" customWidth="1"/>
    <col min="6" max="17" width="10.7109375" style="414" customWidth="1"/>
    <col min="27" max="27" width="11.5703125" bestFit="1" customWidth="1"/>
    <col min="28" max="28" width="12" customWidth="1"/>
    <col min="29" max="29" width="13.7109375" customWidth="1"/>
    <col min="33" max="33" width="10.28515625" customWidth="1"/>
    <col min="35" max="35" width="14.42578125" customWidth="1"/>
  </cols>
  <sheetData>
    <row r="1" spans="1:26">
      <c r="A1" s="25"/>
      <c r="B1" s="25"/>
      <c r="C1" s="92"/>
      <c r="Z1" s="25"/>
    </row>
    <row r="2" spans="1:26" ht="19.5" thickBot="1">
      <c r="A2" s="22" t="s">
        <v>43</v>
      </c>
    </row>
    <row r="3" spans="1:26" ht="12" customHeight="1">
      <c r="A3" s="567" t="s">
        <v>4</v>
      </c>
      <c r="B3" s="590" t="s">
        <v>797</v>
      </c>
      <c r="C3" s="591"/>
      <c r="D3" s="590" t="s">
        <v>802</v>
      </c>
      <c r="E3" s="591"/>
      <c r="F3" s="592" t="s">
        <v>811</v>
      </c>
      <c r="G3" s="593"/>
      <c r="H3" s="594" t="s">
        <v>812</v>
      </c>
      <c r="I3" s="593"/>
      <c r="J3" s="594" t="s">
        <v>813</v>
      </c>
      <c r="K3" s="593"/>
      <c r="L3" s="594" t="s">
        <v>814</v>
      </c>
      <c r="M3" s="593"/>
      <c r="N3" s="594" t="s">
        <v>815</v>
      </c>
      <c r="O3" s="593"/>
      <c r="P3" s="595" t="s">
        <v>816</v>
      </c>
      <c r="Q3" s="596"/>
      <c r="R3" s="590" t="s">
        <v>224</v>
      </c>
      <c r="S3" s="591"/>
    </row>
    <row r="4" spans="1:26" ht="12" customHeight="1" thickBot="1">
      <c r="A4" s="589"/>
      <c r="B4" s="274" t="s">
        <v>74</v>
      </c>
      <c r="C4" s="275" t="s">
        <v>3</v>
      </c>
      <c r="D4" s="274" t="s">
        <v>74</v>
      </c>
      <c r="E4" s="275" t="s">
        <v>3</v>
      </c>
      <c r="F4" s="274" t="s">
        <v>74</v>
      </c>
      <c r="G4" s="275" t="s">
        <v>3</v>
      </c>
      <c r="H4" s="274" t="s">
        <v>74</v>
      </c>
      <c r="I4" s="275" t="s">
        <v>3</v>
      </c>
      <c r="J4" s="274" t="s">
        <v>74</v>
      </c>
      <c r="K4" s="275" t="s">
        <v>3</v>
      </c>
      <c r="L4" s="274" t="s">
        <v>74</v>
      </c>
      <c r="M4" s="275" t="s">
        <v>3</v>
      </c>
      <c r="N4" s="274" t="s">
        <v>74</v>
      </c>
      <c r="O4" s="275" t="s">
        <v>3</v>
      </c>
      <c r="P4" s="274" t="s">
        <v>74</v>
      </c>
      <c r="Q4" s="275" t="s">
        <v>3</v>
      </c>
      <c r="R4" s="274" t="s">
        <v>74</v>
      </c>
      <c r="S4" s="275" t="s">
        <v>3</v>
      </c>
    </row>
    <row r="5" spans="1:26" ht="12" customHeight="1">
      <c r="A5" s="23" t="s">
        <v>44</v>
      </c>
      <c r="B5" s="130" t="s">
        <v>817</v>
      </c>
      <c r="C5" s="130" t="s">
        <v>817</v>
      </c>
      <c r="D5" s="119" t="s">
        <v>818</v>
      </c>
      <c r="E5" s="119" t="s">
        <v>818</v>
      </c>
      <c r="F5" s="409" t="s">
        <v>819</v>
      </c>
      <c r="G5" s="409" t="s">
        <v>819</v>
      </c>
      <c r="H5" s="409" t="s">
        <v>820</v>
      </c>
      <c r="I5" s="409" t="s">
        <v>820</v>
      </c>
      <c r="J5" s="409" t="s">
        <v>821</v>
      </c>
      <c r="K5" s="409" t="s">
        <v>821</v>
      </c>
      <c r="L5" s="409" t="s">
        <v>822</v>
      </c>
      <c r="M5" s="409" t="s">
        <v>822</v>
      </c>
      <c r="N5" s="409" t="s">
        <v>823</v>
      </c>
      <c r="O5" s="409" t="s">
        <v>823</v>
      </c>
      <c r="P5" s="409" t="s">
        <v>824</v>
      </c>
      <c r="Q5" s="417" t="s">
        <v>824</v>
      </c>
      <c r="R5" s="128">
        <f>B5-D5-F5-H5-J5-L5-N5-P5</f>
        <v>31624</v>
      </c>
      <c r="S5" s="131">
        <f>C5-E5</f>
        <v>51359</v>
      </c>
    </row>
    <row r="6" spans="1:26" ht="12" customHeight="1">
      <c r="A6" s="23" t="s">
        <v>45</v>
      </c>
      <c r="B6" s="130" t="s">
        <v>825</v>
      </c>
      <c r="C6" s="129" t="s">
        <v>826</v>
      </c>
      <c r="D6" s="119" t="s">
        <v>827</v>
      </c>
      <c r="E6" s="119" t="s">
        <v>828</v>
      </c>
      <c r="F6" s="409" t="s">
        <v>452</v>
      </c>
      <c r="G6" s="409" t="s">
        <v>829</v>
      </c>
      <c r="H6" s="409" t="s">
        <v>830</v>
      </c>
      <c r="I6" s="409" t="s">
        <v>423</v>
      </c>
      <c r="J6" s="409" t="s">
        <v>593</v>
      </c>
      <c r="K6" s="409" t="s">
        <v>831</v>
      </c>
      <c r="L6" s="409" t="s">
        <v>730</v>
      </c>
      <c r="M6" s="409" t="s">
        <v>832</v>
      </c>
      <c r="N6" s="409" t="s">
        <v>706</v>
      </c>
      <c r="O6" s="409" t="s">
        <v>833</v>
      </c>
      <c r="P6" s="409" t="s">
        <v>60</v>
      </c>
      <c r="Q6" s="409" t="s">
        <v>682</v>
      </c>
      <c r="R6" s="128">
        <f t="shared" ref="R6:R18" si="0">B6-D6-F6-H6-J6-L6-N6-P6</f>
        <v>1540</v>
      </c>
      <c r="S6" s="24">
        <f t="shared" ref="S6:S18" si="1">R6/$S$5</f>
        <v>2.9985007496251874E-2</v>
      </c>
    </row>
    <row r="7" spans="1:26" ht="12" customHeight="1">
      <c r="A7" s="23" t="s">
        <v>46</v>
      </c>
      <c r="B7" s="130" t="s">
        <v>834</v>
      </c>
      <c r="C7" s="129" t="s">
        <v>700</v>
      </c>
      <c r="D7" s="119" t="s">
        <v>835</v>
      </c>
      <c r="E7" s="119" t="s">
        <v>832</v>
      </c>
      <c r="F7" s="409" t="s">
        <v>65</v>
      </c>
      <c r="G7" s="409" t="s">
        <v>736</v>
      </c>
      <c r="H7" s="409" t="s">
        <v>836</v>
      </c>
      <c r="I7" s="409" t="s">
        <v>837</v>
      </c>
      <c r="J7" s="409" t="s">
        <v>503</v>
      </c>
      <c r="K7" s="409" t="s">
        <v>838</v>
      </c>
      <c r="L7" s="409" t="s">
        <v>727</v>
      </c>
      <c r="M7" s="409" t="s">
        <v>412</v>
      </c>
      <c r="N7" s="409" t="s">
        <v>839</v>
      </c>
      <c r="O7" s="409" t="s">
        <v>623</v>
      </c>
      <c r="P7" s="409" t="s">
        <v>840</v>
      </c>
      <c r="Q7" s="409" t="s">
        <v>69</v>
      </c>
      <c r="R7" s="128">
        <f t="shared" si="0"/>
        <v>2686</v>
      </c>
      <c r="S7" s="24">
        <f t="shared" si="1"/>
        <v>5.22985260616445E-2</v>
      </c>
    </row>
    <row r="8" spans="1:26" ht="12" customHeight="1">
      <c r="A8" s="23" t="s">
        <v>47</v>
      </c>
      <c r="B8" s="130" t="s">
        <v>841</v>
      </c>
      <c r="C8" s="129" t="s">
        <v>680</v>
      </c>
      <c r="D8" s="119" t="s">
        <v>842</v>
      </c>
      <c r="E8" s="119" t="s">
        <v>675</v>
      </c>
      <c r="F8" s="409" t="s">
        <v>843</v>
      </c>
      <c r="G8" s="409" t="s">
        <v>844</v>
      </c>
      <c r="H8" s="409" t="s">
        <v>845</v>
      </c>
      <c r="I8" s="409" t="s">
        <v>846</v>
      </c>
      <c r="J8" s="409" t="s">
        <v>60</v>
      </c>
      <c r="K8" s="409" t="s">
        <v>847</v>
      </c>
      <c r="L8" s="409" t="s">
        <v>848</v>
      </c>
      <c r="M8" s="409" t="s">
        <v>849</v>
      </c>
      <c r="N8" s="409" t="s">
        <v>850</v>
      </c>
      <c r="O8" s="409" t="s">
        <v>851</v>
      </c>
      <c r="P8" s="409" t="s">
        <v>58</v>
      </c>
      <c r="Q8" s="409" t="s">
        <v>59</v>
      </c>
      <c r="R8" s="128">
        <f t="shared" si="0"/>
        <v>1371</v>
      </c>
      <c r="S8" s="24">
        <f t="shared" si="1"/>
        <v>2.6694444985299558E-2</v>
      </c>
    </row>
    <row r="9" spans="1:26" ht="12" customHeight="1">
      <c r="A9" s="23" t="s">
        <v>48</v>
      </c>
      <c r="B9" s="130" t="s">
        <v>852</v>
      </c>
      <c r="C9" s="129" t="s">
        <v>853</v>
      </c>
      <c r="D9" s="119" t="s">
        <v>839</v>
      </c>
      <c r="E9" s="119" t="s">
        <v>854</v>
      </c>
      <c r="F9" s="409" t="s">
        <v>63</v>
      </c>
      <c r="G9" s="409" t="s">
        <v>853</v>
      </c>
      <c r="H9" s="409" t="s">
        <v>759</v>
      </c>
      <c r="I9" s="409" t="s">
        <v>660</v>
      </c>
      <c r="J9" s="409" t="s">
        <v>737</v>
      </c>
      <c r="K9" s="409" t="s">
        <v>832</v>
      </c>
      <c r="L9" s="409" t="s">
        <v>855</v>
      </c>
      <c r="M9" s="409" t="s">
        <v>856</v>
      </c>
      <c r="N9" s="409" t="s">
        <v>68</v>
      </c>
      <c r="O9" s="409" t="s">
        <v>857</v>
      </c>
      <c r="P9" s="409" t="s">
        <v>58</v>
      </c>
      <c r="Q9" s="409" t="s">
        <v>59</v>
      </c>
      <c r="R9" s="128">
        <f t="shared" si="0"/>
        <v>499</v>
      </c>
      <c r="S9" s="24">
        <f t="shared" si="1"/>
        <v>9.7159212601491459E-3</v>
      </c>
    </row>
    <row r="10" spans="1:26" ht="12" customHeight="1">
      <c r="A10" s="23" t="s">
        <v>49</v>
      </c>
      <c r="B10" s="130" t="s">
        <v>858</v>
      </c>
      <c r="C10" s="129" t="s">
        <v>859</v>
      </c>
      <c r="D10" s="119" t="s">
        <v>860</v>
      </c>
      <c r="E10" s="119" t="s">
        <v>861</v>
      </c>
      <c r="F10" s="409" t="s">
        <v>862</v>
      </c>
      <c r="G10" s="409" t="s">
        <v>634</v>
      </c>
      <c r="H10" s="409" t="s">
        <v>863</v>
      </c>
      <c r="I10" s="409" t="s">
        <v>859</v>
      </c>
      <c r="J10" s="409" t="s">
        <v>196</v>
      </c>
      <c r="K10" s="409" t="s">
        <v>864</v>
      </c>
      <c r="L10" s="409" t="s">
        <v>416</v>
      </c>
      <c r="M10" s="409" t="s">
        <v>865</v>
      </c>
      <c r="N10" s="409" t="s">
        <v>866</v>
      </c>
      <c r="O10" s="409" t="s">
        <v>867</v>
      </c>
      <c r="P10" s="409" t="s">
        <v>868</v>
      </c>
      <c r="Q10" s="409" t="s">
        <v>66</v>
      </c>
      <c r="R10" s="128">
        <f t="shared" si="0"/>
        <v>4272</v>
      </c>
      <c r="S10" s="24">
        <f t="shared" si="1"/>
        <v>8.3179189625966238E-2</v>
      </c>
    </row>
    <row r="11" spans="1:26" ht="12" customHeight="1">
      <c r="A11" s="23" t="s">
        <v>50</v>
      </c>
      <c r="B11" s="130" t="s">
        <v>869</v>
      </c>
      <c r="C11" s="129" t="s">
        <v>425</v>
      </c>
      <c r="D11" s="119" t="s">
        <v>870</v>
      </c>
      <c r="E11" s="119" t="s">
        <v>665</v>
      </c>
      <c r="F11" s="409" t="s">
        <v>516</v>
      </c>
      <c r="G11" s="409" t="s">
        <v>871</v>
      </c>
      <c r="H11" s="409" t="s">
        <v>872</v>
      </c>
      <c r="I11" s="409" t="s">
        <v>675</v>
      </c>
      <c r="J11" s="409" t="s">
        <v>534</v>
      </c>
      <c r="K11" s="409" t="s">
        <v>846</v>
      </c>
      <c r="L11" s="409" t="s">
        <v>873</v>
      </c>
      <c r="M11" s="409" t="s">
        <v>695</v>
      </c>
      <c r="N11" s="409" t="s">
        <v>874</v>
      </c>
      <c r="O11" s="409" t="s">
        <v>875</v>
      </c>
      <c r="P11" s="409" t="s">
        <v>840</v>
      </c>
      <c r="Q11" s="409" t="s">
        <v>69</v>
      </c>
      <c r="R11" s="128">
        <f t="shared" si="0"/>
        <v>1189</v>
      </c>
      <c r="S11" s="24">
        <f t="shared" si="1"/>
        <v>2.3150762281197064E-2</v>
      </c>
    </row>
    <row r="12" spans="1:26" ht="12" customHeight="1">
      <c r="A12" s="23" t="s">
        <v>51</v>
      </c>
      <c r="B12" s="130" t="s">
        <v>493</v>
      </c>
      <c r="C12" s="129" t="s">
        <v>876</v>
      </c>
      <c r="D12" s="119" t="s">
        <v>766</v>
      </c>
      <c r="E12" s="119" t="s">
        <v>70</v>
      </c>
      <c r="F12" s="409" t="s">
        <v>58</v>
      </c>
      <c r="G12" s="409" t="s">
        <v>59</v>
      </c>
      <c r="H12" s="409" t="s">
        <v>877</v>
      </c>
      <c r="I12" s="409" t="s">
        <v>847</v>
      </c>
      <c r="J12" s="409" t="s">
        <v>60</v>
      </c>
      <c r="K12" s="409" t="s">
        <v>847</v>
      </c>
      <c r="L12" s="409" t="s">
        <v>666</v>
      </c>
      <c r="M12" s="409" t="s">
        <v>847</v>
      </c>
      <c r="N12" s="409" t="s">
        <v>600</v>
      </c>
      <c r="O12" s="409" t="s">
        <v>731</v>
      </c>
      <c r="P12" s="409" t="s">
        <v>58</v>
      </c>
      <c r="Q12" s="409" t="s">
        <v>59</v>
      </c>
      <c r="R12" s="128">
        <f t="shared" si="0"/>
        <v>565</v>
      </c>
      <c r="S12" s="24">
        <f t="shared" si="1"/>
        <v>1.1000993009988512E-2</v>
      </c>
    </row>
    <row r="13" spans="1:26" ht="12" customHeight="1">
      <c r="A13" s="23" t="s">
        <v>52</v>
      </c>
      <c r="B13" s="130" t="s">
        <v>878</v>
      </c>
      <c r="C13" s="129" t="s">
        <v>66</v>
      </c>
      <c r="D13" s="119" t="s">
        <v>879</v>
      </c>
      <c r="E13" s="119" t="s">
        <v>736</v>
      </c>
      <c r="F13" s="409" t="s">
        <v>125</v>
      </c>
      <c r="G13" s="409" t="s">
        <v>880</v>
      </c>
      <c r="H13" s="409" t="s">
        <v>881</v>
      </c>
      <c r="I13" s="409" t="s">
        <v>646</v>
      </c>
      <c r="J13" s="409" t="s">
        <v>882</v>
      </c>
      <c r="K13" s="409" t="s">
        <v>883</v>
      </c>
      <c r="L13" s="409" t="s">
        <v>884</v>
      </c>
      <c r="M13" s="409" t="s">
        <v>880</v>
      </c>
      <c r="N13" s="409" t="s">
        <v>125</v>
      </c>
      <c r="O13" s="409" t="s">
        <v>194</v>
      </c>
      <c r="P13" s="409" t="s">
        <v>885</v>
      </c>
      <c r="Q13" s="409" t="s">
        <v>854</v>
      </c>
      <c r="R13" s="128">
        <f t="shared" si="0"/>
        <v>1302</v>
      </c>
      <c r="S13" s="24">
        <f t="shared" si="1"/>
        <v>2.5350960883194766E-2</v>
      </c>
    </row>
    <row r="14" spans="1:26" ht="12" customHeight="1">
      <c r="A14" s="23" t="s">
        <v>53</v>
      </c>
      <c r="B14" s="130" t="s">
        <v>886</v>
      </c>
      <c r="C14" s="129" t="s">
        <v>887</v>
      </c>
      <c r="D14" s="119" t="s">
        <v>888</v>
      </c>
      <c r="E14" s="119" t="s">
        <v>685</v>
      </c>
      <c r="F14" s="409" t="s">
        <v>546</v>
      </c>
      <c r="G14" s="409" t="s">
        <v>889</v>
      </c>
      <c r="H14" s="409" t="s">
        <v>890</v>
      </c>
      <c r="I14" s="409" t="s">
        <v>418</v>
      </c>
      <c r="J14" s="409" t="s">
        <v>862</v>
      </c>
      <c r="K14" s="409" t="s">
        <v>661</v>
      </c>
      <c r="L14" s="409" t="s">
        <v>891</v>
      </c>
      <c r="M14" s="409" t="s">
        <v>892</v>
      </c>
      <c r="N14" s="409" t="s">
        <v>509</v>
      </c>
      <c r="O14" s="409" t="s">
        <v>427</v>
      </c>
      <c r="P14" s="409" t="s">
        <v>893</v>
      </c>
      <c r="Q14" s="409" t="s">
        <v>588</v>
      </c>
      <c r="R14" s="128">
        <f t="shared" si="0"/>
        <v>2774</v>
      </c>
      <c r="S14" s="24">
        <f t="shared" si="1"/>
        <v>5.4011955061430326E-2</v>
      </c>
    </row>
    <row r="15" spans="1:26" ht="12" customHeight="1">
      <c r="A15" s="23" t="s">
        <v>54</v>
      </c>
      <c r="B15" s="130" t="s">
        <v>894</v>
      </c>
      <c r="C15" s="129" t="s">
        <v>895</v>
      </c>
      <c r="D15" s="119" t="s">
        <v>896</v>
      </c>
      <c r="E15" s="119" t="s">
        <v>897</v>
      </c>
      <c r="F15" s="409" t="s">
        <v>839</v>
      </c>
      <c r="G15" s="409" t="s">
        <v>898</v>
      </c>
      <c r="H15" s="409" t="s">
        <v>899</v>
      </c>
      <c r="I15" s="409" t="s">
        <v>900</v>
      </c>
      <c r="J15" s="409" t="s">
        <v>743</v>
      </c>
      <c r="K15" s="409" t="s">
        <v>901</v>
      </c>
      <c r="L15" s="409" t="s">
        <v>902</v>
      </c>
      <c r="M15" s="409" t="s">
        <v>903</v>
      </c>
      <c r="N15" s="409" t="s">
        <v>678</v>
      </c>
      <c r="O15" s="409" t="s">
        <v>693</v>
      </c>
      <c r="P15" s="409" t="s">
        <v>496</v>
      </c>
      <c r="Q15" s="409" t="s">
        <v>904</v>
      </c>
      <c r="R15" s="128">
        <f t="shared" si="0"/>
        <v>8022</v>
      </c>
      <c r="S15" s="24">
        <f t="shared" si="1"/>
        <v>0.15619462995774841</v>
      </c>
    </row>
    <row r="16" spans="1:26" ht="12" customHeight="1">
      <c r="A16" s="23" t="s">
        <v>55</v>
      </c>
      <c r="B16" s="130" t="s">
        <v>905</v>
      </c>
      <c r="C16" s="129" t="s">
        <v>426</v>
      </c>
      <c r="D16" s="119" t="s">
        <v>756</v>
      </c>
      <c r="E16" s="119" t="s">
        <v>906</v>
      </c>
      <c r="F16" s="409" t="s">
        <v>196</v>
      </c>
      <c r="G16" s="409" t="s">
        <v>651</v>
      </c>
      <c r="H16" s="409" t="s">
        <v>907</v>
      </c>
      <c r="I16" s="409" t="s">
        <v>745</v>
      </c>
      <c r="J16" s="409" t="s">
        <v>908</v>
      </c>
      <c r="K16" s="409" t="s">
        <v>909</v>
      </c>
      <c r="L16" s="409" t="s">
        <v>910</v>
      </c>
      <c r="M16" s="409" t="s">
        <v>426</v>
      </c>
      <c r="N16" s="409" t="s">
        <v>824</v>
      </c>
      <c r="O16" s="409" t="s">
        <v>415</v>
      </c>
      <c r="P16" s="409" t="s">
        <v>546</v>
      </c>
      <c r="Q16" s="409" t="s">
        <v>757</v>
      </c>
      <c r="R16" s="128">
        <f t="shared" si="0"/>
        <v>3644</v>
      </c>
      <c r="S16" s="24">
        <f t="shared" si="1"/>
        <v>7.095153721840379E-2</v>
      </c>
    </row>
    <row r="17" spans="1:35" ht="12" customHeight="1">
      <c r="A17" s="23" t="s">
        <v>56</v>
      </c>
      <c r="B17" s="130" t="s">
        <v>911</v>
      </c>
      <c r="C17" s="129" t="s">
        <v>417</v>
      </c>
      <c r="D17" s="119" t="s">
        <v>912</v>
      </c>
      <c r="E17" s="119" t="s">
        <v>889</v>
      </c>
      <c r="F17" s="409" t="s">
        <v>64</v>
      </c>
      <c r="G17" s="409" t="s">
        <v>849</v>
      </c>
      <c r="H17" s="409" t="s">
        <v>913</v>
      </c>
      <c r="I17" s="409" t="s">
        <v>646</v>
      </c>
      <c r="J17" s="409" t="s">
        <v>681</v>
      </c>
      <c r="K17" s="409" t="s">
        <v>682</v>
      </c>
      <c r="L17" s="409" t="s">
        <v>884</v>
      </c>
      <c r="M17" s="409" t="s">
        <v>880</v>
      </c>
      <c r="N17" s="409" t="s">
        <v>730</v>
      </c>
      <c r="O17" s="409" t="s">
        <v>625</v>
      </c>
      <c r="P17" s="409" t="s">
        <v>60</v>
      </c>
      <c r="Q17" s="409" t="s">
        <v>682</v>
      </c>
      <c r="R17" s="128">
        <f t="shared" si="0"/>
        <v>1467</v>
      </c>
      <c r="S17" s="24">
        <f t="shared" si="1"/>
        <v>2.856364025779318E-2</v>
      </c>
    </row>
    <row r="18" spans="1:35" ht="12" customHeight="1">
      <c r="A18" s="23" t="s">
        <v>57</v>
      </c>
      <c r="B18" s="130" t="s">
        <v>914</v>
      </c>
      <c r="C18" s="129" t="s">
        <v>708</v>
      </c>
      <c r="D18" s="119" t="s">
        <v>915</v>
      </c>
      <c r="E18" s="119" t="s">
        <v>739</v>
      </c>
      <c r="F18" s="409" t="s">
        <v>534</v>
      </c>
      <c r="G18" s="409" t="s">
        <v>916</v>
      </c>
      <c r="H18" s="409" t="s">
        <v>917</v>
      </c>
      <c r="I18" s="409" t="s">
        <v>829</v>
      </c>
      <c r="J18" s="409" t="s">
        <v>546</v>
      </c>
      <c r="K18" s="409" t="s">
        <v>856</v>
      </c>
      <c r="L18" s="409" t="s">
        <v>918</v>
      </c>
      <c r="M18" s="409" t="s">
        <v>620</v>
      </c>
      <c r="N18" s="409" t="s">
        <v>919</v>
      </c>
      <c r="O18" s="409" t="s">
        <v>691</v>
      </c>
      <c r="P18" s="409" t="s">
        <v>134</v>
      </c>
      <c r="Q18" s="409" t="s">
        <v>920</v>
      </c>
      <c r="R18" s="128">
        <f t="shared" si="0"/>
        <v>2293</v>
      </c>
      <c r="S18" s="24">
        <f t="shared" si="1"/>
        <v>4.4646507914873734E-2</v>
      </c>
    </row>
    <row r="19" spans="1:35">
      <c r="A19" s="65" t="s">
        <v>787</v>
      </c>
      <c r="C19" s="145"/>
      <c r="T19" s="316"/>
      <c r="AI19" s="132"/>
    </row>
    <row r="20" spans="1:35">
      <c r="A20" s="346"/>
    </row>
    <row r="21" spans="1:35">
      <c r="A21" s="346"/>
      <c r="B21" s="92"/>
      <c r="C21" s="92"/>
      <c r="D21" s="92"/>
    </row>
    <row r="22" spans="1:35">
      <c r="A22" s="346"/>
      <c r="C22" s="92"/>
      <c r="D22" s="92"/>
    </row>
    <row r="23" spans="1:35">
      <c r="A23" s="346"/>
    </row>
    <row r="24" spans="1:35">
      <c r="A24" s="346"/>
    </row>
  </sheetData>
  <mergeCells count="10">
    <mergeCell ref="A3:A4"/>
    <mergeCell ref="R3:S3"/>
    <mergeCell ref="B3:C3"/>
    <mergeCell ref="D3:E3"/>
    <mergeCell ref="F3:G3"/>
    <mergeCell ref="H3:I3"/>
    <mergeCell ref="J3:K3"/>
    <mergeCell ref="L3:M3"/>
    <mergeCell ref="N3:O3"/>
    <mergeCell ref="P3:Q3"/>
  </mergeCells>
  <hyperlinks>
    <hyperlink ref="A19" r:id="rId1"/>
  </hyperlinks>
  <pageMargins left="0.7" right="0.7" top="0.75" bottom="0.75" header="0.3" footer="0.3"/>
  <pageSetup fitToHeight="0" orientation="landscape" horizontalDpi="300" verticalDpi="300" r:id="rId2"/>
  <headerFooter>
    <oddHeader>&amp;L6th Cycle Housing Element Data Package&amp;CHumboldt County and the Cities Within</oddHeader>
    <oddFooter>&amp;LHCD-Housing Policy Division (HPD)&amp;CPage &amp;P&amp;R&amp;D</oddFooter>
  </headerFooter>
  <colBreaks count="2" manualBreakCount="2">
    <brk id="19" min="1" max="19" man="1"/>
    <brk id="25" min="1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="85" zoomScaleNormal="85" workbookViewId="0">
      <selection activeCell="L27" sqref="L27"/>
    </sheetView>
  </sheetViews>
  <sheetFormatPr defaultRowHeight="15"/>
  <cols>
    <col min="1" max="1" width="15.7109375" customWidth="1"/>
    <col min="2" max="2" width="39.140625" customWidth="1"/>
    <col min="3" max="3" width="19" customWidth="1"/>
    <col min="4" max="4" width="16.140625" bestFit="1" customWidth="1"/>
    <col min="5" max="5" width="19.7109375" customWidth="1"/>
    <col min="6" max="6" width="20" bestFit="1" customWidth="1"/>
    <col min="7" max="11" width="20" style="414" customWidth="1"/>
    <col min="12" max="12" width="19.140625" bestFit="1" customWidth="1"/>
    <col min="13" max="13" width="10.7109375" customWidth="1"/>
    <col min="14" max="14" width="14" customWidth="1"/>
    <col min="15" max="15" width="15.5703125" customWidth="1"/>
    <col min="16" max="16" width="16.85546875" customWidth="1"/>
    <col min="17" max="17" width="12.140625" customWidth="1"/>
    <col min="18" max="19" width="10.140625" customWidth="1"/>
    <col min="20" max="20" width="23.42578125" customWidth="1"/>
  </cols>
  <sheetData>
    <row r="1" spans="1:12" s="92" customFormat="1">
      <c r="A1" s="114"/>
      <c r="G1" s="414"/>
      <c r="H1" s="414"/>
      <c r="I1" s="414"/>
      <c r="J1" s="414"/>
      <c r="K1" s="414"/>
    </row>
    <row r="2" spans="1:12" ht="19.5" thickBot="1">
      <c r="A2" s="22" t="s">
        <v>75</v>
      </c>
    </row>
    <row r="3" spans="1:12" ht="35.25" customHeight="1" thickBot="1">
      <c r="A3" s="597" t="s">
        <v>786</v>
      </c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599"/>
    </row>
    <row r="4" spans="1:12" ht="12" customHeight="1">
      <c r="A4" s="602" t="s">
        <v>78</v>
      </c>
      <c r="B4" s="603"/>
      <c r="C4" s="603"/>
      <c r="D4" s="422" t="s">
        <v>797</v>
      </c>
      <c r="E4" s="423" t="s">
        <v>802</v>
      </c>
      <c r="F4" s="423" t="s">
        <v>811</v>
      </c>
      <c r="G4" s="424" t="s">
        <v>812</v>
      </c>
      <c r="H4" s="424" t="s">
        <v>813</v>
      </c>
      <c r="I4" s="424" t="s">
        <v>814</v>
      </c>
      <c r="J4" s="424" t="s">
        <v>815</v>
      </c>
      <c r="K4" s="424" t="s">
        <v>816</v>
      </c>
      <c r="L4" s="425" t="s">
        <v>224</v>
      </c>
    </row>
    <row r="5" spans="1:12" ht="12" customHeight="1">
      <c r="A5" s="271"/>
      <c r="B5" s="272"/>
      <c r="C5" s="273"/>
      <c r="D5" s="419" t="s">
        <v>74</v>
      </c>
      <c r="E5" s="419" t="s">
        <v>74</v>
      </c>
      <c r="F5" s="420" t="s">
        <v>74</v>
      </c>
      <c r="G5" s="419" t="s">
        <v>74</v>
      </c>
      <c r="H5" s="419" t="s">
        <v>74</v>
      </c>
      <c r="I5" s="419" t="s">
        <v>74</v>
      </c>
      <c r="J5" s="419" t="s">
        <v>74</v>
      </c>
      <c r="K5" s="419" t="s">
        <v>74</v>
      </c>
      <c r="L5" s="421" t="s">
        <v>92</v>
      </c>
    </row>
    <row r="6" spans="1:12" ht="12" customHeight="1">
      <c r="A6" s="600" t="s">
        <v>79</v>
      </c>
      <c r="B6" s="601"/>
      <c r="C6" s="601"/>
      <c r="D6" s="299" t="s">
        <v>921</v>
      </c>
      <c r="E6" s="150" t="s">
        <v>922</v>
      </c>
      <c r="F6" s="152" t="s">
        <v>923</v>
      </c>
      <c r="G6" s="418" t="s">
        <v>924</v>
      </c>
      <c r="H6" s="418" t="s">
        <v>925</v>
      </c>
      <c r="I6" s="418" t="s">
        <v>926</v>
      </c>
      <c r="J6" s="418" t="s">
        <v>927</v>
      </c>
      <c r="K6" s="418" t="s">
        <v>211</v>
      </c>
      <c r="L6" s="302">
        <f>D6-E6-F6-G6-H6-I6-J6-K6</f>
        <v>28528</v>
      </c>
    </row>
    <row r="7" spans="1:12" ht="12" customHeight="1">
      <c r="A7" s="600" t="s">
        <v>80</v>
      </c>
      <c r="B7" s="601"/>
      <c r="C7" s="601"/>
      <c r="D7" s="300" t="s">
        <v>928</v>
      </c>
      <c r="E7" s="152" t="s">
        <v>929</v>
      </c>
      <c r="F7" s="152" t="s">
        <v>930</v>
      </c>
      <c r="G7" s="418" t="s">
        <v>931</v>
      </c>
      <c r="H7" s="418" t="s">
        <v>932</v>
      </c>
      <c r="I7" s="418" t="s">
        <v>933</v>
      </c>
      <c r="J7" s="418" t="s">
        <v>934</v>
      </c>
      <c r="K7" s="418" t="s">
        <v>935</v>
      </c>
      <c r="L7" s="302">
        <f>D7-E7-F7-G7-H7-I7-J7-K7</f>
        <v>18243</v>
      </c>
    </row>
    <row r="8" spans="1:12" ht="12" customHeight="1">
      <c r="A8" s="600" t="s">
        <v>81</v>
      </c>
      <c r="B8" s="601"/>
      <c r="C8" s="601"/>
      <c r="D8" s="301" t="s">
        <v>936</v>
      </c>
      <c r="E8" s="152" t="s">
        <v>937</v>
      </c>
      <c r="F8" s="152" t="s">
        <v>938</v>
      </c>
      <c r="G8" s="418" t="s">
        <v>939</v>
      </c>
      <c r="H8" s="418" t="s">
        <v>940</v>
      </c>
      <c r="I8" s="418" t="s">
        <v>941</v>
      </c>
      <c r="J8" s="418" t="s">
        <v>942</v>
      </c>
      <c r="K8" s="418" t="s">
        <v>496</v>
      </c>
      <c r="L8" s="302">
        <f>D8-E8-F8-G8-H8-I8-J8-K8</f>
        <v>13645</v>
      </c>
    </row>
    <row r="9" spans="1:12" ht="12" customHeight="1">
      <c r="A9" s="600" t="s">
        <v>82</v>
      </c>
      <c r="B9" s="601"/>
      <c r="C9" s="601"/>
      <c r="D9" s="301" t="s">
        <v>943</v>
      </c>
      <c r="E9" s="152" t="s">
        <v>944</v>
      </c>
      <c r="F9" s="152" t="s">
        <v>945</v>
      </c>
      <c r="G9" s="418" t="s">
        <v>946</v>
      </c>
      <c r="H9" s="418" t="s">
        <v>947</v>
      </c>
      <c r="I9" s="418" t="s">
        <v>948</v>
      </c>
      <c r="J9" s="418" t="s">
        <v>949</v>
      </c>
      <c r="K9" s="418" t="s">
        <v>76</v>
      </c>
      <c r="L9" s="302">
        <f t="shared" ref="L9:L18" si="0">D9-E9-F9-G9-H9-I9-J9-K9</f>
        <v>3993</v>
      </c>
    </row>
    <row r="10" spans="1:12" ht="12" customHeight="1">
      <c r="A10" s="600" t="s">
        <v>83</v>
      </c>
      <c r="B10" s="601"/>
      <c r="C10" s="601"/>
      <c r="D10" s="152" t="s">
        <v>950</v>
      </c>
      <c r="E10" s="152" t="s">
        <v>76</v>
      </c>
      <c r="F10" s="152" t="s">
        <v>58</v>
      </c>
      <c r="G10" s="418" t="s">
        <v>697</v>
      </c>
      <c r="H10" s="418" t="s">
        <v>58</v>
      </c>
      <c r="I10" s="418" t="s">
        <v>951</v>
      </c>
      <c r="J10" s="418" t="s">
        <v>67</v>
      </c>
      <c r="K10" s="418" t="s">
        <v>952</v>
      </c>
      <c r="L10" s="302">
        <f t="shared" si="0"/>
        <v>328</v>
      </c>
    </row>
    <row r="11" spans="1:12" ht="12" customHeight="1">
      <c r="A11" s="600" t="s">
        <v>85</v>
      </c>
      <c r="B11" s="601"/>
      <c r="C11" s="601"/>
      <c r="D11" s="152" t="s">
        <v>953</v>
      </c>
      <c r="E11" s="152" t="s">
        <v>58</v>
      </c>
      <c r="F11" s="152" t="s">
        <v>58</v>
      </c>
      <c r="G11" s="418" t="s">
        <v>76</v>
      </c>
      <c r="H11" s="418" t="s">
        <v>58</v>
      </c>
      <c r="I11" s="418" t="s">
        <v>666</v>
      </c>
      <c r="J11" s="418" t="s">
        <v>58</v>
      </c>
      <c r="K11" s="418" t="s">
        <v>58</v>
      </c>
      <c r="L11" s="302">
        <f t="shared" si="0"/>
        <v>239</v>
      </c>
    </row>
    <row r="12" spans="1:12" ht="12" customHeight="1">
      <c r="A12" s="600" t="s">
        <v>86</v>
      </c>
      <c r="B12" s="601"/>
      <c r="C12" s="601"/>
      <c r="D12" s="152" t="s">
        <v>954</v>
      </c>
      <c r="E12" s="152" t="s">
        <v>58</v>
      </c>
      <c r="F12" s="152" t="s">
        <v>58</v>
      </c>
      <c r="G12" s="418" t="s">
        <v>697</v>
      </c>
      <c r="H12" s="418" t="s">
        <v>58</v>
      </c>
      <c r="I12" s="418" t="s">
        <v>58</v>
      </c>
      <c r="J12" s="418" t="s">
        <v>58</v>
      </c>
      <c r="K12" s="418" t="s">
        <v>58</v>
      </c>
      <c r="L12" s="302">
        <f t="shared" si="0"/>
        <v>38</v>
      </c>
    </row>
    <row r="13" spans="1:12" ht="12" customHeight="1">
      <c r="A13" s="600" t="s">
        <v>87</v>
      </c>
      <c r="B13" s="601"/>
      <c r="C13" s="601"/>
      <c r="D13" s="152" t="s">
        <v>955</v>
      </c>
      <c r="E13" s="152" t="s">
        <v>956</v>
      </c>
      <c r="F13" s="152" t="s">
        <v>587</v>
      </c>
      <c r="G13" s="418" t="s">
        <v>957</v>
      </c>
      <c r="H13" s="418" t="s">
        <v>744</v>
      </c>
      <c r="I13" s="418" t="s">
        <v>958</v>
      </c>
      <c r="J13" s="418" t="s">
        <v>959</v>
      </c>
      <c r="K13" s="418" t="s">
        <v>192</v>
      </c>
      <c r="L13" s="302">
        <f t="shared" si="0"/>
        <v>10285</v>
      </c>
    </row>
    <row r="14" spans="1:12" ht="12" customHeight="1">
      <c r="A14" s="600" t="s">
        <v>81</v>
      </c>
      <c r="B14" s="601"/>
      <c r="C14" s="601"/>
      <c r="D14" s="152" t="s">
        <v>960</v>
      </c>
      <c r="E14" s="152" t="s">
        <v>195</v>
      </c>
      <c r="F14" s="152" t="s">
        <v>961</v>
      </c>
      <c r="G14" s="418" t="s">
        <v>962</v>
      </c>
      <c r="H14" s="418" t="s">
        <v>963</v>
      </c>
      <c r="I14" s="418" t="s">
        <v>964</v>
      </c>
      <c r="J14" s="418" t="s">
        <v>965</v>
      </c>
      <c r="K14" s="418" t="s">
        <v>843</v>
      </c>
      <c r="L14" s="302">
        <f t="shared" si="0"/>
        <v>6135</v>
      </c>
    </row>
    <row r="15" spans="1:12" ht="12" customHeight="1">
      <c r="A15" s="600" t="s">
        <v>82</v>
      </c>
      <c r="B15" s="601"/>
      <c r="C15" s="601"/>
      <c r="D15" s="152" t="s">
        <v>966</v>
      </c>
      <c r="E15" s="152" t="s">
        <v>967</v>
      </c>
      <c r="F15" s="152" t="s">
        <v>968</v>
      </c>
      <c r="G15" s="418" t="s">
        <v>969</v>
      </c>
      <c r="H15" s="418" t="s">
        <v>211</v>
      </c>
      <c r="I15" s="418" t="s">
        <v>970</v>
      </c>
      <c r="J15" s="418" t="s">
        <v>971</v>
      </c>
      <c r="K15" s="418" t="s">
        <v>952</v>
      </c>
      <c r="L15" s="302">
        <f t="shared" si="0"/>
        <v>3616</v>
      </c>
    </row>
    <row r="16" spans="1:12" ht="12" customHeight="1">
      <c r="A16" s="600" t="s">
        <v>83</v>
      </c>
      <c r="B16" s="601"/>
      <c r="C16" s="601"/>
      <c r="D16" s="152" t="s">
        <v>972</v>
      </c>
      <c r="E16" s="152" t="s">
        <v>733</v>
      </c>
      <c r="F16" s="152" t="s">
        <v>58</v>
      </c>
      <c r="G16" s="418" t="s">
        <v>973</v>
      </c>
      <c r="H16" s="418" t="s">
        <v>58</v>
      </c>
      <c r="I16" s="418" t="s">
        <v>866</v>
      </c>
      <c r="J16" s="418" t="s">
        <v>893</v>
      </c>
      <c r="K16" s="418" t="s">
        <v>58</v>
      </c>
      <c r="L16" s="302">
        <f t="shared" si="0"/>
        <v>390</v>
      </c>
    </row>
    <row r="17" spans="1:13" ht="12" customHeight="1">
      <c r="A17" s="600" t="s">
        <v>85</v>
      </c>
      <c r="B17" s="601"/>
      <c r="C17" s="601"/>
      <c r="D17" s="152" t="s">
        <v>974</v>
      </c>
      <c r="E17" s="152" t="s">
        <v>457</v>
      </c>
      <c r="F17" s="152" t="s">
        <v>58</v>
      </c>
      <c r="G17" s="418" t="s">
        <v>975</v>
      </c>
      <c r="H17" s="418" t="s">
        <v>58</v>
      </c>
      <c r="I17" s="418" t="s">
        <v>882</v>
      </c>
      <c r="J17" s="418" t="s">
        <v>63</v>
      </c>
      <c r="K17" s="418" t="s">
        <v>58</v>
      </c>
      <c r="L17" s="302">
        <f t="shared" si="0"/>
        <v>120</v>
      </c>
    </row>
    <row r="18" spans="1:13" ht="12" customHeight="1" thickBot="1">
      <c r="A18" s="609" t="s">
        <v>86</v>
      </c>
      <c r="B18" s="610"/>
      <c r="C18" s="610"/>
      <c r="D18" s="152" t="s">
        <v>976</v>
      </c>
      <c r="E18" s="152" t="s">
        <v>58</v>
      </c>
      <c r="F18" s="152" t="s">
        <v>58</v>
      </c>
      <c r="G18" s="152" t="s">
        <v>192</v>
      </c>
      <c r="H18" s="152" t="s">
        <v>58</v>
      </c>
      <c r="I18" s="152" t="s">
        <v>533</v>
      </c>
      <c r="J18" s="152" t="s">
        <v>58</v>
      </c>
      <c r="K18" s="152" t="s">
        <v>58</v>
      </c>
      <c r="L18" s="302">
        <f t="shared" si="0"/>
        <v>24</v>
      </c>
    </row>
    <row r="19" spans="1:13">
      <c r="A19" s="28" t="s">
        <v>88</v>
      </c>
      <c r="B19" s="29" t="s">
        <v>89</v>
      </c>
      <c r="C19" s="29" t="s">
        <v>95</v>
      </c>
      <c r="D19" s="153">
        <f>(D10+D11+D12)</f>
        <v>791</v>
      </c>
      <c r="E19" s="153">
        <f t="shared" ref="E19:K19" si="1">(E10+E11+E12)</f>
        <v>22</v>
      </c>
      <c r="F19" s="153">
        <f t="shared" si="1"/>
        <v>0</v>
      </c>
      <c r="G19" s="153">
        <f t="shared" si="1"/>
        <v>76</v>
      </c>
      <c r="H19" s="153">
        <f t="shared" si="1"/>
        <v>0</v>
      </c>
      <c r="I19" s="153">
        <f t="shared" si="1"/>
        <v>77</v>
      </c>
      <c r="J19" s="153">
        <f t="shared" si="1"/>
        <v>8</v>
      </c>
      <c r="K19" s="153">
        <f t="shared" si="1"/>
        <v>3</v>
      </c>
      <c r="L19" s="154">
        <f>(L10+L11+L12)</f>
        <v>605</v>
      </c>
    </row>
    <row r="20" spans="1:13">
      <c r="A20" s="30" t="s">
        <v>90</v>
      </c>
      <c r="B20" s="192" t="s">
        <v>89</v>
      </c>
      <c r="C20" s="192" t="s">
        <v>95</v>
      </c>
      <c r="D20" s="151">
        <f>(D16+D17+D18)</f>
        <v>1223</v>
      </c>
      <c r="E20" s="151">
        <f t="shared" ref="E20:K20" si="2">(E16+E17+E18)</f>
        <v>150</v>
      </c>
      <c r="F20" s="151">
        <f t="shared" si="2"/>
        <v>0</v>
      </c>
      <c r="G20" s="151">
        <f t="shared" si="2"/>
        <v>285</v>
      </c>
      <c r="H20" s="151">
        <f t="shared" si="2"/>
        <v>0</v>
      </c>
      <c r="I20" s="151">
        <f t="shared" si="2"/>
        <v>229</v>
      </c>
      <c r="J20" s="151">
        <f t="shared" si="2"/>
        <v>25</v>
      </c>
      <c r="K20" s="151">
        <f t="shared" si="2"/>
        <v>0</v>
      </c>
      <c r="L20" s="155">
        <f>(L16+L17+L18)</f>
        <v>534</v>
      </c>
    </row>
    <row r="21" spans="1:13" ht="15.75" thickBot="1">
      <c r="A21" s="607" t="s">
        <v>91</v>
      </c>
      <c r="B21" s="608"/>
      <c r="C21" s="31" t="s">
        <v>95</v>
      </c>
      <c r="D21" s="156">
        <f>D19+D20</f>
        <v>2014</v>
      </c>
      <c r="E21" s="156">
        <f t="shared" ref="E21:K21" si="3">E19+E20</f>
        <v>172</v>
      </c>
      <c r="F21" s="156">
        <f t="shared" si="3"/>
        <v>0</v>
      </c>
      <c r="G21" s="156">
        <f t="shared" si="3"/>
        <v>361</v>
      </c>
      <c r="H21" s="156">
        <f t="shared" si="3"/>
        <v>0</v>
      </c>
      <c r="I21" s="156">
        <f t="shared" si="3"/>
        <v>306</v>
      </c>
      <c r="J21" s="156">
        <f t="shared" si="3"/>
        <v>33</v>
      </c>
      <c r="K21" s="156">
        <f t="shared" si="3"/>
        <v>3</v>
      </c>
      <c r="L21" s="157">
        <f>L19+L20</f>
        <v>1139</v>
      </c>
    </row>
    <row r="22" spans="1:13">
      <c r="A22" s="28" t="s">
        <v>88</v>
      </c>
      <c r="B22" s="29" t="s">
        <v>93</v>
      </c>
      <c r="C22" s="29" t="s">
        <v>94</v>
      </c>
      <c r="D22" s="153">
        <f>(D11+D12)</f>
        <v>372</v>
      </c>
      <c r="E22" s="153">
        <f t="shared" ref="E22:K22" si="4">(E11+E12)</f>
        <v>0</v>
      </c>
      <c r="F22" s="153">
        <f t="shared" si="4"/>
        <v>0</v>
      </c>
      <c r="G22" s="153">
        <f t="shared" si="4"/>
        <v>49</v>
      </c>
      <c r="H22" s="153">
        <f t="shared" si="4"/>
        <v>0</v>
      </c>
      <c r="I22" s="153">
        <f t="shared" si="4"/>
        <v>46</v>
      </c>
      <c r="J22" s="153">
        <f t="shared" si="4"/>
        <v>0</v>
      </c>
      <c r="K22" s="153">
        <f t="shared" si="4"/>
        <v>0</v>
      </c>
      <c r="L22" s="154">
        <f>(L11+L12)</f>
        <v>277</v>
      </c>
    </row>
    <row r="23" spans="1:13">
      <c r="A23" s="30" t="s">
        <v>90</v>
      </c>
      <c r="B23" s="192" t="s">
        <v>93</v>
      </c>
      <c r="C23" s="192" t="s">
        <v>94</v>
      </c>
      <c r="D23" s="151">
        <f>(D17+D18)</f>
        <v>365</v>
      </c>
      <c r="E23" s="151">
        <f t="shared" ref="E23:K23" si="5">(E17+E18)</f>
        <v>29</v>
      </c>
      <c r="F23" s="151">
        <f t="shared" si="5"/>
        <v>0</v>
      </c>
      <c r="G23" s="151">
        <f t="shared" si="5"/>
        <v>111</v>
      </c>
      <c r="H23" s="151">
        <f t="shared" si="5"/>
        <v>0</v>
      </c>
      <c r="I23" s="151">
        <f t="shared" si="5"/>
        <v>69</v>
      </c>
      <c r="J23" s="151">
        <f t="shared" si="5"/>
        <v>12</v>
      </c>
      <c r="K23" s="151">
        <f t="shared" si="5"/>
        <v>0</v>
      </c>
      <c r="L23" s="155">
        <f>(L17+L18)</f>
        <v>144</v>
      </c>
    </row>
    <row r="24" spans="1:13" ht="15.75" thickBot="1">
      <c r="A24" s="607" t="s">
        <v>96</v>
      </c>
      <c r="B24" s="608"/>
      <c r="C24" s="146" t="s">
        <v>94</v>
      </c>
      <c r="D24" s="158">
        <f>D22+D23</f>
        <v>737</v>
      </c>
      <c r="E24" s="158">
        <f t="shared" ref="E24" si="6">E22+E23</f>
        <v>29</v>
      </c>
      <c r="F24" s="158">
        <f t="shared" ref="F24:K24" si="7">F22+F23</f>
        <v>0</v>
      </c>
      <c r="G24" s="158">
        <f t="shared" si="7"/>
        <v>160</v>
      </c>
      <c r="H24" s="158">
        <f t="shared" si="7"/>
        <v>0</v>
      </c>
      <c r="I24" s="158">
        <f t="shared" si="7"/>
        <v>115</v>
      </c>
      <c r="J24" s="158">
        <f t="shared" si="7"/>
        <v>12</v>
      </c>
      <c r="K24" s="158">
        <f t="shared" si="7"/>
        <v>0</v>
      </c>
      <c r="L24" s="159">
        <f t="shared" ref="L24" si="8">L22+L23</f>
        <v>421</v>
      </c>
    </row>
    <row r="25" spans="1:13" s="32" customFormat="1" ht="15.75" thickBot="1">
      <c r="A25" s="604" t="s">
        <v>781</v>
      </c>
      <c r="B25" s="605"/>
      <c r="C25" s="605"/>
      <c r="D25" s="605"/>
      <c r="E25" s="605"/>
      <c r="F25" s="605"/>
      <c r="G25" s="605"/>
      <c r="H25" s="605"/>
      <c r="I25" s="605"/>
      <c r="J25" s="605"/>
      <c r="K25" s="605"/>
      <c r="L25" s="606"/>
      <c r="M25" s="347"/>
    </row>
    <row r="26" spans="1:13">
      <c r="M26" s="316"/>
    </row>
  </sheetData>
  <mergeCells count="18">
    <mergeCell ref="A13:C13"/>
    <mergeCell ref="A14:C14"/>
    <mergeCell ref="A25:L25"/>
    <mergeCell ref="A6:C6"/>
    <mergeCell ref="A21:B21"/>
    <mergeCell ref="A24:B24"/>
    <mergeCell ref="A18:C18"/>
    <mergeCell ref="A15:C15"/>
    <mergeCell ref="A16:C16"/>
    <mergeCell ref="A17:C17"/>
    <mergeCell ref="A3:L3"/>
    <mergeCell ref="A7:C7"/>
    <mergeCell ref="A12:C12"/>
    <mergeCell ref="A9:C9"/>
    <mergeCell ref="A10:C10"/>
    <mergeCell ref="A11:C11"/>
    <mergeCell ref="A4:C4"/>
    <mergeCell ref="A8:C8"/>
  </mergeCells>
  <hyperlinks>
    <hyperlink ref="A25" r:id="rId1" display="Source: ACS 2007-2011 Table B25014"/>
    <hyperlink ref="A25:L25" r:id="rId2" display="Source: ACS B25014 (2012-2016)"/>
  </hyperlinks>
  <pageMargins left="0.7" right="0.7" top="0.75" bottom="0.75" header="0.3" footer="0.3"/>
  <pageSetup scale="75" fitToHeight="0" orientation="landscape" horizontalDpi="300" verticalDpi="300" r:id="rId3"/>
  <headerFooter>
    <oddHeader>&amp;L6th Cycle Housing Element Data Package&amp;CHumboldt County and the Cities Within</oddHeader>
    <oddFooter>&amp;LHCD-Housing Policy Division (HPD)&amp;CPage &amp;P&amp;R&amp;D</oddFooter>
  </headerFooter>
  <colBreaks count="2" manualBreakCount="2">
    <brk id="13" min="1" max="25" man="1"/>
    <brk id="16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1" zoomScale="85" zoomScaleNormal="85" workbookViewId="0">
      <selection activeCell="E272" sqref="E272"/>
    </sheetView>
  </sheetViews>
  <sheetFormatPr defaultRowHeight="15"/>
  <cols>
    <col min="1" max="1" width="68.28515625" customWidth="1"/>
    <col min="2" max="2" width="18.140625" customWidth="1"/>
    <col min="3" max="3" width="27.7109375" customWidth="1"/>
    <col min="5" max="5" width="57.85546875" bestFit="1" customWidth="1"/>
    <col min="6" max="6" width="8.28515625" bestFit="1" customWidth="1"/>
    <col min="7" max="7" width="26.42578125" bestFit="1" customWidth="1"/>
    <col min="9" max="9" width="68.28515625" bestFit="1" customWidth="1"/>
    <col min="10" max="10" width="8.28515625" bestFit="1" customWidth="1"/>
    <col min="11" max="11" width="26.42578125" bestFit="1" customWidth="1"/>
  </cols>
  <sheetData>
    <row r="1" spans="1:11" ht="18.75">
      <c r="A1" s="22" t="s">
        <v>97</v>
      </c>
    </row>
    <row r="2" spans="1:11" ht="23.25">
      <c r="A2" s="266" t="s">
        <v>226</v>
      </c>
    </row>
    <row r="3" spans="1:11" s="246" customFormat="1" ht="15.75" thickBot="1">
      <c r="A3" s="246" t="s">
        <v>796</v>
      </c>
      <c r="E3" s="504" t="s">
        <v>490</v>
      </c>
      <c r="I3" s="504" t="s">
        <v>491</v>
      </c>
    </row>
    <row r="4" spans="1:11">
      <c r="A4" s="508" t="s">
        <v>357</v>
      </c>
      <c r="B4" s="509" t="s">
        <v>5</v>
      </c>
      <c r="C4" s="510" t="s">
        <v>358</v>
      </c>
      <c r="E4" s="508" t="s">
        <v>381</v>
      </c>
      <c r="F4" s="509" t="s">
        <v>5</v>
      </c>
      <c r="G4" s="510" t="s">
        <v>358</v>
      </c>
      <c r="I4" s="508" t="s">
        <v>387</v>
      </c>
      <c r="J4" s="509" t="s">
        <v>5</v>
      </c>
      <c r="K4" s="560" t="s">
        <v>358</v>
      </c>
    </row>
    <row r="5" spans="1:11">
      <c r="A5" s="511" t="s">
        <v>359</v>
      </c>
      <c r="B5" s="512">
        <v>53040</v>
      </c>
      <c r="C5" s="513">
        <v>1</v>
      </c>
      <c r="E5" s="546" t="s">
        <v>382</v>
      </c>
      <c r="F5" s="318">
        <v>23910</v>
      </c>
      <c r="G5" s="547">
        <v>1</v>
      </c>
      <c r="I5" s="30" t="s">
        <v>388</v>
      </c>
      <c r="J5" s="260">
        <v>29130</v>
      </c>
      <c r="K5" s="561">
        <v>1</v>
      </c>
    </row>
    <row r="6" spans="1:11" ht="15.75" thickBot="1">
      <c r="A6" s="514" t="s">
        <v>360</v>
      </c>
      <c r="B6" s="247">
        <v>23910</v>
      </c>
      <c r="C6" s="515">
        <v>0.45079185520361992</v>
      </c>
      <c r="E6" s="548" t="s">
        <v>383</v>
      </c>
      <c r="F6" s="249">
        <v>15205</v>
      </c>
      <c r="G6" s="549">
        <v>0.63592639063153489</v>
      </c>
      <c r="I6" s="562" t="s">
        <v>389</v>
      </c>
      <c r="J6" s="261">
        <v>8685</v>
      </c>
      <c r="K6" s="563">
        <v>0.29814624098867148</v>
      </c>
    </row>
    <row r="7" spans="1:11" ht="15.75" thickBot="1">
      <c r="A7" s="516" t="s">
        <v>361</v>
      </c>
      <c r="B7" s="247">
        <v>29130</v>
      </c>
      <c r="C7" s="517">
        <v>0.54920814479638014</v>
      </c>
      <c r="E7" s="550" t="s">
        <v>384</v>
      </c>
      <c r="F7" s="319">
        <v>4200</v>
      </c>
      <c r="G7" s="551">
        <v>0.17565872020075282</v>
      </c>
      <c r="I7" s="28" t="s">
        <v>390</v>
      </c>
      <c r="J7" s="262">
        <v>1695</v>
      </c>
      <c r="K7" s="518">
        <v>5.818743563336766E-2</v>
      </c>
    </row>
    <row r="8" spans="1:11">
      <c r="A8" s="28" t="s">
        <v>362</v>
      </c>
      <c r="B8" s="248">
        <v>23890</v>
      </c>
      <c r="C8" s="518">
        <v>0.45041478129713425</v>
      </c>
      <c r="E8" s="552" t="s">
        <v>370</v>
      </c>
      <c r="F8" s="249">
        <v>230</v>
      </c>
      <c r="G8" s="553">
        <v>9.6194061062317027E-3</v>
      </c>
      <c r="I8" s="529" t="s">
        <v>370</v>
      </c>
      <c r="J8" s="261">
        <v>275</v>
      </c>
      <c r="K8" s="564">
        <v>9.4404394095434253E-3</v>
      </c>
    </row>
    <row r="9" spans="1:11">
      <c r="A9" s="519" t="s">
        <v>363</v>
      </c>
      <c r="B9" s="249">
        <v>15205</v>
      </c>
      <c r="C9" s="520">
        <v>0.2866704374057315</v>
      </c>
      <c r="E9" s="552" t="s">
        <v>373</v>
      </c>
      <c r="F9" s="249">
        <v>1335</v>
      </c>
      <c r="G9" s="553">
        <v>5.5834378920953574E-2</v>
      </c>
      <c r="I9" s="529" t="s">
        <v>373</v>
      </c>
      <c r="J9" s="263">
        <v>530</v>
      </c>
      <c r="K9" s="564">
        <v>1.8194301407483692E-2</v>
      </c>
    </row>
    <row r="10" spans="1:11" ht="15.75" thickBot="1">
      <c r="A10" s="519" t="s">
        <v>364</v>
      </c>
      <c r="B10" s="250">
        <v>8685</v>
      </c>
      <c r="C10" s="520">
        <v>0.16374434389140272</v>
      </c>
      <c r="E10" s="554" t="s">
        <v>374</v>
      </c>
      <c r="F10" s="249">
        <v>2635</v>
      </c>
      <c r="G10" s="555">
        <v>0.11020493517356754</v>
      </c>
      <c r="I10" s="532" t="s">
        <v>374</v>
      </c>
      <c r="J10" s="264">
        <v>890</v>
      </c>
      <c r="K10" s="565">
        <v>3.0552694816340542E-2</v>
      </c>
    </row>
    <row r="11" spans="1:11">
      <c r="A11" s="519" t="s">
        <v>365</v>
      </c>
      <c r="B11" s="251">
        <v>5450</v>
      </c>
      <c r="C11" s="520">
        <v>0.1027526395173454</v>
      </c>
      <c r="E11" s="550" t="s">
        <v>385</v>
      </c>
      <c r="F11" s="319">
        <v>7350</v>
      </c>
      <c r="G11" s="551">
        <v>0.30740276035131742</v>
      </c>
      <c r="I11" s="28" t="s">
        <v>391</v>
      </c>
      <c r="J11" s="265">
        <v>2975</v>
      </c>
      <c r="K11" s="518">
        <v>0.10212838997596979</v>
      </c>
    </row>
    <row r="12" spans="1:11" ht="15.75" thickBot="1">
      <c r="A12" s="521" t="s">
        <v>366</v>
      </c>
      <c r="B12" s="251">
        <v>1780</v>
      </c>
      <c r="C12" s="522">
        <v>3.3559577677224735E-2</v>
      </c>
      <c r="E12" s="552" t="s">
        <v>370</v>
      </c>
      <c r="F12" s="249">
        <v>4070</v>
      </c>
      <c r="G12" s="553">
        <v>0.17022166457549143</v>
      </c>
      <c r="I12" s="529" t="s">
        <v>370</v>
      </c>
      <c r="J12" s="261">
        <v>1020</v>
      </c>
      <c r="K12" s="564">
        <v>3.5015447991761074E-2</v>
      </c>
    </row>
    <row r="13" spans="1:11">
      <c r="A13" s="523" t="s">
        <v>367</v>
      </c>
      <c r="B13" s="248">
        <v>10325</v>
      </c>
      <c r="C13" s="524">
        <v>0.19466440422322775</v>
      </c>
      <c r="E13" s="552" t="s">
        <v>373</v>
      </c>
      <c r="F13" s="249">
        <v>2265</v>
      </c>
      <c r="G13" s="553">
        <v>9.4730238393977415E-2</v>
      </c>
      <c r="I13" s="529" t="s">
        <v>373</v>
      </c>
      <c r="J13" s="263">
        <v>900</v>
      </c>
      <c r="K13" s="564">
        <v>3.0895983522142123E-2</v>
      </c>
    </row>
    <row r="14" spans="1:11" ht="15.75" thickBot="1">
      <c r="A14" s="525" t="s">
        <v>368</v>
      </c>
      <c r="B14" s="249">
        <v>7350</v>
      </c>
      <c r="C14" s="526">
        <v>0.13857466063348417</v>
      </c>
      <c r="E14" s="554" t="s">
        <v>374</v>
      </c>
      <c r="F14" s="249">
        <v>1015</v>
      </c>
      <c r="G14" s="555">
        <v>4.2450857381848596E-2</v>
      </c>
      <c r="I14" s="532" t="s">
        <v>374</v>
      </c>
      <c r="J14" s="264">
        <v>1055</v>
      </c>
      <c r="K14" s="565">
        <v>3.6216958462066601E-2</v>
      </c>
    </row>
    <row r="15" spans="1:11">
      <c r="A15" s="527" t="s">
        <v>369</v>
      </c>
      <c r="B15" s="252">
        <v>2975</v>
      </c>
      <c r="C15" s="528">
        <v>5.6089743589743592E-2</v>
      </c>
      <c r="E15" s="550" t="s">
        <v>386</v>
      </c>
      <c r="F15" s="248">
        <v>11550</v>
      </c>
      <c r="G15" s="551">
        <v>0.48306148055207027</v>
      </c>
      <c r="I15" s="28" t="s">
        <v>392</v>
      </c>
      <c r="J15" s="248">
        <v>4670</v>
      </c>
      <c r="K15" s="518">
        <v>0.16031582560933746</v>
      </c>
    </row>
    <row r="16" spans="1:11">
      <c r="A16" s="529" t="s">
        <v>370</v>
      </c>
      <c r="B16" s="250">
        <v>5090</v>
      </c>
      <c r="C16" s="530">
        <v>9.5965309200603324E-2</v>
      </c>
      <c r="E16" s="552" t="s">
        <v>370</v>
      </c>
      <c r="F16" s="250">
        <v>4300</v>
      </c>
      <c r="G16" s="553">
        <v>0.17984107068172314</v>
      </c>
      <c r="I16" s="529" t="s">
        <v>370</v>
      </c>
      <c r="J16" s="249">
        <v>1295</v>
      </c>
      <c r="K16" s="564">
        <v>4.4455887401304496E-2</v>
      </c>
    </row>
    <row r="17" spans="1:12">
      <c r="A17" s="531" t="s">
        <v>371</v>
      </c>
      <c r="B17" s="249">
        <v>4070</v>
      </c>
      <c r="C17" s="520">
        <v>7.6734539969834092E-2</v>
      </c>
      <c r="E17" s="552" t="s">
        <v>373</v>
      </c>
      <c r="F17" s="250">
        <v>3600</v>
      </c>
      <c r="G17" s="553">
        <v>0.15056461731493098</v>
      </c>
      <c r="I17" s="529" t="s">
        <v>373</v>
      </c>
      <c r="J17" s="250">
        <v>1430</v>
      </c>
      <c r="K17" s="564">
        <v>4.9090284929625819E-2</v>
      </c>
    </row>
    <row r="18" spans="1:12">
      <c r="A18" s="531" t="s">
        <v>372</v>
      </c>
      <c r="B18" s="250">
        <v>1020</v>
      </c>
      <c r="C18" s="520">
        <v>1.9230769230769232E-2</v>
      </c>
      <c r="E18" s="552" t="s">
        <v>374</v>
      </c>
      <c r="F18" s="250">
        <v>3650</v>
      </c>
      <c r="G18" s="553">
        <v>0.15265579255541614</v>
      </c>
      <c r="I18" s="529" t="s">
        <v>374</v>
      </c>
      <c r="J18" s="250">
        <v>1945</v>
      </c>
      <c r="K18" s="564">
        <v>6.6769653278407143E-2</v>
      </c>
    </row>
    <row r="19" spans="1:12">
      <c r="A19" s="529" t="s">
        <v>373</v>
      </c>
      <c r="B19" s="249">
        <v>3165</v>
      </c>
      <c r="C19" s="530">
        <v>5.9671945701357469E-2</v>
      </c>
      <c r="E19" s="556" t="s">
        <v>2120</v>
      </c>
      <c r="F19" s="249">
        <v>5420</v>
      </c>
      <c r="G19" s="557">
        <v>0.22668339606859056</v>
      </c>
      <c r="H19" s="316"/>
      <c r="I19" s="556" t="s">
        <v>2122</v>
      </c>
      <c r="J19" s="249">
        <v>5365</v>
      </c>
      <c r="K19" s="566">
        <v>0.1841743906625472</v>
      </c>
      <c r="L19" s="316"/>
    </row>
    <row r="20" spans="1:12" ht="15.75" thickBot="1">
      <c r="A20" s="532" t="s">
        <v>374</v>
      </c>
      <c r="B20" s="254">
        <v>2070</v>
      </c>
      <c r="C20" s="533">
        <v>3.9027149321266968E-2</v>
      </c>
      <c r="E20" s="558" t="s">
        <v>2121</v>
      </c>
      <c r="F20" s="254">
        <v>7395</v>
      </c>
      <c r="G20" s="559">
        <v>0.3092848180677541</v>
      </c>
      <c r="I20" s="558" t="s">
        <v>2123</v>
      </c>
      <c r="J20" s="254">
        <v>3915</v>
      </c>
      <c r="K20" s="533">
        <v>0.13439752832131824</v>
      </c>
    </row>
    <row r="21" spans="1:12">
      <c r="A21" s="534" t="s">
        <v>375</v>
      </c>
      <c r="B21" s="255">
        <v>16220</v>
      </c>
      <c r="C21" s="535">
        <v>0.30580693815987936</v>
      </c>
    </row>
    <row r="22" spans="1:12">
      <c r="A22" s="536" t="s">
        <v>376</v>
      </c>
      <c r="B22" s="249">
        <v>11550</v>
      </c>
      <c r="C22" s="537">
        <v>0.21776018099547512</v>
      </c>
      <c r="E22" s="246" t="s">
        <v>393</v>
      </c>
      <c r="I22" s="246" t="s">
        <v>393</v>
      </c>
    </row>
    <row r="23" spans="1:12">
      <c r="A23" s="538" t="s">
        <v>377</v>
      </c>
      <c r="B23" s="252">
        <v>4670</v>
      </c>
      <c r="C23" s="539">
        <v>8.804675716440423E-2</v>
      </c>
    </row>
    <row r="24" spans="1:12">
      <c r="A24" s="529" t="s">
        <v>370</v>
      </c>
      <c r="B24" s="249">
        <v>5595</v>
      </c>
      <c r="C24" s="530">
        <v>0.10548642533936652</v>
      </c>
    </row>
    <row r="25" spans="1:12">
      <c r="A25" s="529" t="s">
        <v>373</v>
      </c>
      <c r="B25" s="250">
        <v>5030</v>
      </c>
      <c r="C25" s="530">
        <v>9.4834087481146301E-2</v>
      </c>
    </row>
    <row r="26" spans="1:12" ht="15.75" thickBot="1">
      <c r="A26" s="532" t="s">
        <v>374</v>
      </c>
      <c r="B26" s="254">
        <v>5595</v>
      </c>
      <c r="C26" s="533">
        <v>0.10548642533936652</v>
      </c>
    </row>
    <row r="27" spans="1:12">
      <c r="A27" s="540" t="s">
        <v>378</v>
      </c>
      <c r="B27" s="255">
        <v>22095</v>
      </c>
      <c r="C27" s="541">
        <v>0.41657239819004527</v>
      </c>
    </row>
    <row r="28" spans="1:12">
      <c r="A28" s="542" t="s">
        <v>379</v>
      </c>
      <c r="B28" s="250">
        <v>12815</v>
      </c>
      <c r="C28" s="543">
        <v>0.24161010558069382</v>
      </c>
    </row>
    <row r="29" spans="1:12">
      <c r="A29" s="542" t="s">
        <v>380</v>
      </c>
      <c r="B29" s="250">
        <v>9280</v>
      </c>
      <c r="C29" s="543">
        <v>0.17496229260935142</v>
      </c>
    </row>
    <row r="30" spans="1:12" s="504" customFormat="1">
      <c r="A30" s="542" t="s">
        <v>2118</v>
      </c>
      <c r="B30" s="250">
        <v>10785</v>
      </c>
      <c r="C30" s="543">
        <v>0.20333710407239819</v>
      </c>
    </row>
    <row r="31" spans="1:12" s="504" customFormat="1" ht="15.75" thickBot="1">
      <c r="A31" s="544" t="s">
        <v>2119</v>
      </c>
      <c r="B31" s="254">
        <v>11310</v>
      </c>
      <c r="C31" s="545">
        <v>0.21323529411764705</v>
      </c>
    </row>
    <row r="32" spans="1:12">
      <c r="A32" s="246"/>
      <c r="B32" s="256"/>
      <c r="C32" s="257"/>
      <c r="D32" s="316"/>
    </row>
    <row r="33" spans="1:11">
      <c r="A33" s="246" t="s">
        <v>393</v>
      </c>
      <c r="B33" s="258"/>
      <c r="C33" s="253"/>
    </row>
    <row r="34" spans="1:11">
      <c r="A34" s="246"/>
      <c r="B34" s="259"/>
      <c r="C34" s="246"/>
      <c r="F34" s="303"/>
      <c r="G34" s="303"/>
      <c r="J34" s="256"/>
      <c r="K34" s="132"/>
    </row>
    <row r="35" spans="1:11" ht="15.75" thickBot="1">
      <c r="A35" s="287" t="s">
        <v>801</v>
      </c>
      <c r="B35" s="246"/>
      <c r="C35" s="246"/>
      <c r="E35" s="303" t="s">
        <v>490</v>
      </c>
      <c r="F35" s="303"/>
      <c r="G35" s="303"/>
      <c r="I35" s="303" t="s">
        <v>491</v>
      </c>
      <c r="J35" s="303"/>
      <c r="K35" s="132"/>
    </row>
    <row r="36" spans="1:11">
      <c r="A36" s="508" t="s">
        <v>357</v>
      </c>
      <c r="B36" s="509" t="s">
        <v>5</v>
      </c>
      <c r="C36" s="510" t="s">
        <v>358</v>
      </c>
      <c r="E36" s="508" t="s">
        <v>381</v>
      </c>
      <c r="F36" s="509" t="s">
        <v>5</v>
      </c>
      <c r="G36" s="510" t="s">
        <v>358</v>
      </c>
      <c r="I36" s="508" t="s">
        <v>387</v>
      </c>
      <c r="J36" s="509" t="s">
        <v>5</v>
      </c>
      <c r="K36" s="560" t="s">
        <v>358</v>
      </c>
    </row>
    <row r="37" spans="1:11">
      <c r="A37" s="511" t="s">
        <v>359</v>
      </c>
      <c r="B37" s="512">
        <v>6905</v>
      </c>
      <c r="C37" s="513">
        <v>1</v>
      </c>
      <c r="E37" s="546" t="s">
        <v>382</v>
      </c>
      <c r="F37" s="318">
        <v>4645</v>
      </c>
      <c r="G37" s="547">
        <v>1</v>
      </c>
      <c r="I37" s="30" t="s">
        <v>388</v>
      </c>
      <c r="J37" s="260">
        <v>2260</v>
      </c>
      <c r="K37" s="561">
        <v>1</v>
      </c>
    </row>
    <row r="38" spans="1:11" ht="15.75" thickBot="1">
      <c r="A38" s="514" t="s">
        <v>360</v>
      </c>
      <c r="B38" s="247">
        <v>4645</v>
      </c>
      <c r="C38" s="515">
        <v>0.6727009413468501</v>
      </c>
      <c r="E38" s="548" t="s">
        <v>383</v>
      </c>
      <c r="F38" s="249">
        <v>3385</v>
      </c>
      <c r="G38" s="549">
        <v>0.72874058127018304</v>
      </c>
      <c r="I38" s="562" t="s">
        <v>389</v>
      </c>
      <c r="J38" s="261">
        <v>720</v>
      </c>
      <c r="K38" s="563">
        <v>0.31858407079646017</v>
      </c>
    </row>
    <row r="39" spans="1:11" ht="15.75" thickBot="1">
      <c r="A39" s="516" t="s">
        <v>361</v>
      </c>
      <c r="B39" s="247">
        <v>2260</v>
      </c>
      <c r="C39" s="517">
        <v>0.3272990586531499</v>
      </c>
      <c r="E39" s="550" t="s">
        <v>384</v>
      </c>
      <c r="F39" s="319">
        <v>795</v>
      </c>
      <c r="G39" s="551">
        <v>0.17115177610333693</v>
      </c>
      <c r="I39" s="28" t="s">
        <v>390</v>
      </c>
      <c r="J39" s="262">
        <v>195</v>
      </c>
      <c r="K39" s="518">
        <v>8.628318584070796E-2</v>
      </c>
    </row>
    <row r="40" spans="1:11">
      <c r="A40" s="28" t="s">
        <v>362</v>
      </c>
      <c r="B40" s="248">
        <v>4105</v>
      </c>
      <c r="C40" s="518">
        <v>0.59449674149167275</v>
      </c>
      <c r="E40" s="552" t="s">
        <v>370</v>
      </c>
      <c r="F40" s="249">
        <v>0</v>
      </c>
      <c r="G40" s="553">
        <v>0</v>
      </c>
      <c r="I40" s="529" t="s">
        <v>370</v>
      </c>
      <c r="J40" s="261">
        <v>40</v>
      </c>
      <c r="K40" s="564">
        <v>1.7699115044247787E-2</v>
      </c>
    </row>
    <row r="41" spans="1:11">
      <c r="A41" s="519" t="s">
        <v>363</v>
      </c>
      <c r="B41" s="249">
        <v>3385</v>
      </c>
      <c r="C41" s="520">
        <v>0.49022447501810285</v>
      </c>
      <c r="E41" s="552" t="s">
        <v>373</v>
      </c>
      <c r="F41" s="249">
        <v>295</v>
      </c>
      <c r="G41" s="553">
        <v>6.3509149623250813E-2</v>
      </c>
      <c r="I41" s="529" t="s">
        <v>373</v>
      </c>
      <c r="J41" s="263">
        <v>45</v>
      </c>
      <c r="K41" s="564">
        <v>1.9911504424778761E-2</v>
      </c>
    </row>
    <row r="42" spans="1:11" ht="15.75" thickBot="1">
      <c r="A42" s="519" t="s">
        <v>364</v>
      </c>
      <c r="B42" s="250">
        <v>720</v>
      </c>
      <c r="C42" s="520">
        <v>0.10427226647356988</v>
      </c>
      <c r="E42" s="554" t="s">
        <v>374</v>
      </c>
      <c r="F42" s="249">
        <v>500</v>
      </c>
      <c r="G42" s="555">
        <v>0.10764262648008611</v>
      </c>
      <c r="I42" s="532" t="s">
        <v>374</v>
      </c>
      <c r="J42" s="264">
        <v>110</v>
      </c>
      <c r="K42" s="565">
        <v>4.8672566371681415E-2</v>
      </c>
    </row>
    <row r="43" spans="1:11">
      <c r="A43" s="519" t="s">
        <v>365</v>
      </c>
      <c r="B43" s="251">
        <v>1595</v>
      </c>
      <c r="C43" s="520">
        <v>0.23099203475742217</v>
      </c>
      <c r="E43" s="550" t="s">
        <v>385</v>
      </c>
      <c r="F43" s="319">
        <v>2155</v>
      </c>
      <c r="G43" s="551">
        <v>0.46393972012917117</v>
      </c>
      <c r="I43" s="28" t="s">
        <v>391</v>
      </c>
      <c r="J43" s="265">
        <v>275</v>
      </c>
      <c r="K43" s="518">
        <v>0.12168141592920353</v>
      </c>
    </row>
    <row r="44" spans="1:11" ht="15.75" thickBot="1">
      <c r="A44" s="521" t="s">
        <v>366</v>
      </c>
      <c r="B44" s="251">
        <v>140</v>
      </c>
      <c r="C44" s="522">
        <v>2.0275162925416364E-2</v>
      </c>
      <c r="E44" s="552" t="s">
        <v>370</v>
      </c>
      <c r="F44" s="249">
        <v>1425</v>
      </c>
      <c r="G44" s="553">
        <v>0.30678148546824541</v>
      </c>
      <c r="I44" s="529" t="s">
        <v>370</v>
      </c>
      <c r="J44" s="261">
        <v>70</v>
      </c>
      <c r="K44" s="564">
        <v>3.0973451327433628E-2</v>
      </c>
    </row>
    <row r="45" spans="1:11">
      <c r="A45" s="523" t="s">
        <v>367</v>
      </c>
      <c r="B45" s="248">
        <v>2430</v>
      </c>
      <c r="C45" s="524">
        <v>0.35191889934829834</v>
      </c>
      <c r="E45" s="552" t="s">
        <v>373</v>
      </c>
      <c r="F45" s="249">
        <v>525</v>
      </c>
      <c r="G45" s="553">
        <v>0.11302475780409042</v>
      </c>
      <c r="I45" s="529" t="s">
        <v>373</v>
      </c>
      <c r="J45" s="263">
        <v>130</v>
      </c>
      <c r="K45" s="564">
        <v>5.7522123893805309E-2</v>
      </c>
    </row>
    <row r="46" spans="1:11" ht="15.75" thickBot="1">
      <c r="A46" s="525" t="s">
        <v>368</v>
      </c>
      <c r="B46" s="249">
        <v>2155</v>
      </c>
      <c r="C46" s="526">
        <v>0.31209268645908761</v>
      </c>
      <c r="E46" s="554" t="s">
        <v>374</v>
      </c>
      <c r="F46" s="249">
        <v>205</v>
      </c>
      <c r="G46" s="555">
        <v>4.4133476856835309E-2</v>
      </c>
      <c r="I46" s="532" t="s">
        <v>374</v>
      </c>
      <c r="J46" s="264">
        <v>75</v>
      </c>
      <c r="K46" s="565">
        <v>3.3185840707964605E-2</v>
      </c>
    </row>
    <row r="47" spans="1:11">
      <c r="A47" s="527" t="s">
        <v>369</v>
      </c>
      <c r="B47" s="252">
        <v>275</v>
      </c>
      <c r="C47" s="528">
        <v>3.9826212889210719E-2</v>
      </c>
      <c r="E47" s="550" t="s">
        <v>386</v>
      </c>
      <c r="F47" s="248">
        <v>2950</v>
      </c>
      <c r="G47" s="551">
        <v>0.63509149623250805</v>
      </c>
      <c r="I47" s="28" t="s">
        <v>392</v>
      </c>
      <c r="J47" s="248">
        <v>470</v>
      </c>
      <c r="K47" s="518">
        <v>0.20796460176991149</v>
      </c>
    </row>
    <row r="48" spans="1:11">
      <c r="A48" s="529" t="s">
        <v>370</v>
      </c>
      <c r="B48" s="250">
        <v>1495</v>
      </c>
      <c r="C48" s="530">
        <v>0.21650977552498191</v>
      </c>
      <c r="E48" s="552" t="s">
        <v>370</v>
      </c>
      <c r="F48" s="250">
        <v>1425</v>
      </c>
      <c r="G48" s="553">
        <v>0.30678148546824541</v>
      </c>
      <c r="I48" s="529" t="s">
        <v>370</v>
      </c>
      <c r="J48" s="249">
        <v>110</v>
      </c>
      <c r="K48" s="564">
        <v>4.8672566371681415E-2</v>
      </c>
    </row>
    <row r="49" spans="1:12">
      <c r="A49" s="531" t="s">
        <v>371</v>
      </c>
      <c r="B49" s="249">
        <v>1425</v>
      </c>
      <c r="C49" s="520">
        <v>0.20637219406227372</v>
      </c>
      <c r="E49" s="552" t="s">
        <v>373</v>
      </c>
      <c r="F49" s="250">
        <v>820</v>
      </c>
      <c r="G49" s="553">
        <v>0.17653390742734124</v>
      </c>
      <c r="I49" s="529" t="s">
        <v>373</v>
      </c>
      <c r="J49" s="250">
        <v>175</v>
      </c>
      <c r="K49" s="564">
        <v>7.7433628318584066E-2</v>
      </c>
    </row>
    <row r="50" spans="1:12">
      <c r="A50" s="531" t="s">
        <v>372</v>
      </c>
      <c r="B50" s="250">
        <v>70</v>
      </c>
      <c r="C50" s="520">
        <v>1.0137581462708182E-2</v>
      </c>
      <c r="E50" s="552" t="s">
        <v>374</v>
      </c>
      <c r="F50" s="250">
        <v>705</v>
      </c>
      <c r="G50" s="553">
        <v>0.15177610333692143</v>
      </c>
      <c r="I50" s="529" t="s">
        <v>374</v>
      </c>
      <c r="J50" s="250">
        <v>185</v>
      </c>
      <c r="K50" s="564">
        <v>8.185840707964602E-2</v>
      </c>
    </row>
    <row r="51" spans="1:12">
      <c r="A51" s="529" t="s">
        <v>373</v>
      </c>
      <c r="B51" s="249">
        <v>655</v>
      </c>
      <c r="C51" s="530">
        <v>9.4858797972483713E-2</v>
      </c>
      <c r="E51" s="556" t="s">
        <v>2120</v>
      </c>
      <c r="F51" s="249">
        <v>1080</v>
      </c>
      <c r="G51" s="557">
        <v>0.23250807319698599</v>
      </c>
      <c r="H51" s="316"/>
      <c r="I51" s="556" t="s">
        <v>2122</v>
      </c>
      <c r="J51" s="249">
        <v>380</v>
      </c>
      <c r="K51" s="566">
        <v>0.16814159292035399</v>
      </c>
      <c r="L51" s="316"/>
    </row>
    <row r="52" spans="1:12" ht="15.75" thickBot="1">
      <c r="A52" s="532" t="s">
        <v>374</v>
      </c>
      <c r="B52" s="254">
        <v>280</v>
      </c>
      <c r="C52" s="533">
        <v>4.0550325850832729E-2</v>
      </c>
      <c r="E52" s="558" t="s">
        <v>2121</v>
      </c>
      <c r="F52" s="254">
        <v>2155</v>
      </c>
      <c r="G52" s="559">
        <v>0.46393972012917117</v>
      </c>
      <c r="I52" s="558" t="s">
        <v>2123</v>
      </c>
      <c r="J52" s="254">
        <v>315</v>
      </c>
      <c r="K52" s="533">
        <v>0.13938053097345132</v>
      </c>
    </row>
    <row r="53" spans="1:12">
      <c r="A53" s="534" t="s">
        <v>375</v>
      </c>
      <c r="B53" s="255">
        <v>3420</v>
      </c>
      <c r="C53" s="535">
        <v>0.49529326574945692</v>
      </c>
    </row>
    <row r="54" spans="1:12">
      <c r="A54" s="536" t="s">
        <v>376</v>
      </c>
      <c r="B54" s="249">
        <v>2950</v>
      </c>
      <c r="C54" s="537">
        <v>0.42722664735698768</v>
      </c>
    </row>
    <row r="55" spans="1:12">
      <c r="A55" s="538" t="s">
        <v>377</v>
      </c>
      <c r="B55" s="252">
        <v>470</v>
      </c>
      <c r="C55" s="539">
        <v>6.8066618392469219E-2</v>
      </c>
    </row>
    <row r="56" spans="1:12">
      <c r="A56" s="529" t="s">
        <v>370</v>
      </c>
      <c r="B56" s="249">
        <v>1535</v>
      </c>
      <c r="C56" s="530">
        <v>0.22230267921795799</v>
      </c>
    </row>
    <row r="57" spans="1:12">
      <c r="A57" s="529" t="s">
        <v>373</v>
      </c>
      <c r="B57" s="250">
        <v>995</v>
      </c>
      <c r="C57" s="530">
        <v>0.14409847936278058</v>
      </c>
    </row>
    <row r="58" spans="1:12" ht="15.75" thickBot="1">
      <c r="A58" s="532" t="s">
        <v>374</v>
      </c>
      <c r="B58" s="254">
        <v>890</v>
      </c>
      <c r="C58" s="533">
        <v>0.12889210716871832</v>
      </c>
    </row>
    <row r="59" spans="1:12">
      <c r="A59" s="540" t="s">
        <v>378</v>
      </c>
      <c r="B59" s="255">
        <v>3930</v>
      </c>
      <c r="C59" s="541">
        <v>0.5691527878349022</v>
      </c>
    </row>
    <row r="60" spans="1:12">
      <c r="A60" s="542" t="s">
        <v>379</v>
      </c>
      <c r="B60" s="250">
        <v>3235</v>
      </c>
      <c r="C60" s="543">
        <v>0.46850108616944242</v>
      </c>
    </row>
    <row r="61" spans="1:12">
      <c r="A61" s="542" t="s">
        <v>380</v>
      </c>
      <c r="B61" s="250">
        <v>695</v>
      </c>
      <c r="C61" s="543">
        <v>0.10065170166545981</v>
      </c>
    </row>
    <row r="62" spans="1:12">
      <c r="A62" s="542" t="s">
        <v>2118</v>
      </c>
      <c r="B62" s="250">
        <v>1460</v>
      </c>
      <c r="C62" s="543">
        <v>0.2114409847936278</v>
      </c>
      <c r="D62" s="316"/>
    </row>
    <row r="63" spans="1:12" ht="15.75" thickBot="1">
      <c r="A63" s="544" t="s">
        <v>2119</v>
      </c>
      <c r="B63" s="254">
        <v>2470</v>
      </c>
      <c r="C63" s="545">
        <v>0.35771180304127442</v>
      </c>
    </row>
    <row r="65" spans="1:11" ht="15.75" thickBot="1">
      <c r="A65" t="s">
        <v>804</v>
      </c>
      <c r="E65" s="415" t="s">
        <v>490</v>
      </c>
      <c r="I65" s="415" t="s">
        <v>491</v>
      </c>
    </row>
    <row r="66" spans="1:11">
      <c r="A66" s="508" t="s">
        <v>357</v>
      </c>
      <c r="B66" s="509" t="s">
        <v>5</v>
      </c>
      <c r="C66" s="510" t="s">
        <v>358</v>
      </c>
      <c r="E66" s="508" t="s">
        <v>381</v>
      </c>
      <c r="F66" s="509" t="s">
        <v>5</v>
      </c>
      <c r="G66" s="510" t="s">
        <v>358</v>
      </c>
      <c r="I66" s="508" t="s">
        <v>387</v>
      </c>
      <c r="J66" s="509" t="s">
        <v>5</v>
      </c>
      <c r="K66" s="560" t="s">
        <v>358</v>
      </c>
    </row>
    <row r="67" spans="1:11">
      <c r="A67" s="511" t="s">
        <v>359</v>
      </c>
      <c r="B67" s="512">
        <v>530</v>
      </c>
      <c r="C67" s="513">
        <v>1</v>
      </c>
      <c r="E67" s="546" t="s">
        <v>382</v>
      </c>
      <c r="F67" s="318">
        <v>225</v>
      </c>
      <c r="G67" s="547">
        <v>1</v>
      </c>
      <c r="I67" s="30" t="s">
        <v>388</v>
      </c>
      <c r="J67" s="260">
        <v>305</v>
      </c>
      <c r="K67" s="561">
        <v>1</v>
      </c>
    </row>
    <row r="68" spans="1:11" ht="15.75" thickBot="1">
      <c r="A68" s="514" t="s">
        <v>360</v>
      </c>
      <c r="B68" s="247">
        <v>225</v>
      </c>
      <c r="C68" s="515">
        <v>0.42452830188679247</v>
      </c>
      <c r="E68" s="548" t="s">
        <v>383</v>
      </c>
      <c r="F68" s="249">
        <v>135</v>
      </c>
      <c r="G68" s="549">
        <v>0.6</v>
      </c>
      <c r="I68" s="562" t="s">
        <v>389</v>
      </c>
      <c r="J68" s="261">
        <v>75</v>
      </c>
      <c r="K68" s="563">
        <v>0.24590163934426229</v>
      </c>
    </row>
    <row r="69" spans="1:11" ht="15.75" thickBot="1">
      <c r="A69" s="516" t="s">
        <v>361</v>
      </c>
      <c r="B69" s="247">
        <v>305</v>
      </c>
      <c r="C69" s="517">
        <v>0.57547169811320753</v>
      </c>
      <c r="E69" s="550" t="s">
        <v>384</v>
      </c>
      <c r="F69" s="319">
        <v>44</v>
      </c>
      <c r="G69" s="551">
        <v>0.19555555555555557</v>
      </c>
      <c r="I69" s="28" t="s">
        <v>390</v>
      </c>
      <c r="J69" s="262">
        <v>4</v>
      </c>
      <c r="K69" s="518">
        <v>1.3114754098360656E-2</v>
      </c>
    </row>
    <row r="70" spans="1:11">
      <c r="A70" s="28" t="s">
        <v>362</v>
      </c>
      <c r="B70" s="248">
        <v>210</v>
      </c>
      <c r="C70" s="518">
        <v>0.39622641509433965</v>
      </c>
      <c r="E70" s="552" t="s">
        <v>370</v>
      </c>
      <c r="F70" s="249">
        <v>4</v>
      </c>
      <c r="G70" s="553">
        <v>1.7777777777777778E-2</v>
      </c>
      <c r="I70" s="529" t="s">
        <v>370</v>
      </c>
      <c r="J70" s="261">
        <v>0</v>
      </c>
      <c r="K70" s="564">
        <v>0</v>
      </c>
    </row>
    <row r="71" spans="1:11">
      <c r="A71" s="519" t="s">
        <v>363</v>
      </c>
      <c r="B71" s="249">
        <v>135</v>
      </c>
      <c r="C71" s="520">
        <v>0.25471698113207547</v>
      </c>
      <c r="E71" s="552" t="s">
        <v>373</v>
      </c>
      <c r="F71" s="249">
        <v>15</v>
      </c>
      <c r="G71" s="553">
        <v>6.6666666666666666E-2</v>
      </c>
      <c r="I71" s="529" t="s">
        <v>373</v>
      </c>
      <c r="J71" s="263">
        <v>0</v>
      </c>
      <c r="K71" s="564">
        <v>0</v>
      </c>
    </row>
    <row r="72" spans="1:11" ht="15.75" thickBot="1">
      <c r="A72" s="519" t="s">
        <v>364</v>
      </c>
      <c r="B72" s="250">
        <v>75</v>
      </c>
      <c r="C72" s="520">
        <v>0.14150943396226415</v>
      </c>
      <c r="E72" s="554" t="s">
        <v>374</v>
      </c>
      <c r="F72" s="249">
        <v>25</v>
      </c>
      <c r="G72" s="555">
        <v>0.1111111111111111</v>
      </c>
      <c r="I72" s="532" t="s">
        <v>374</v>
      </c>
      <c r="J72" s="264">
        <v>4</v>
      </c>
      <c r="K72" s="565">
        <v>1.3114754098360656E-2</v>
      </c>
    </row>
    <row r="73" spans="1:11">
      <c r="A73" s="519" t="s">
        <v>365</v>
      </c>
      <c r="B73" s="251">
        <v>35</v>
      </c>
      <c r="C73" s="520">
        <v>6.6037735849056603E-2</v>
      </c>
      <c r="E73" s="550" t="s">
        <v>385</v>
      </c>
      <c r="F73" s="319">
        <v>54</v>
      </c>
      <c r="G73" s="551">
        <v>0.24</v>
      </c>
      <c r="I73" s="28" t="s">
        <v>391</v>
      </c>
      <c r="J73" s="265">
        <v>34</v>
      </c>
      <c r="K73" s="518">
        <v>0.11147540983606558</v>
      </c>
    </row>
    <row r="74" spans="1:11" ht="15.75" thickBot="1">
      <c r="A74" s="521" t="s">
        <v>366</v>
      </c>
      <c r="B74" s="251">
        <v>10</v>
      </c>
      <c r="C74" s="522">
        <v>1.8867924528301886E-2</v>
      </c>
      <c r="E74" s="552" t="s">
        <v>370</v>
      </c>
      <c r="F74" s="249">
        <v>30</v>
      </c>
      <c r="G74" s="553">
        <v>0.13333333333333333</v>
      </c>
      <c r="I74" s="529" t="s">
        <v>370</v>
      </c>
      <c r="J74" s="261">
        <v>10</v>
      </c>
      <c r="K74" s="564">
        <v>3.2786885245901641E-2</v>
      </c>
    </row>
    <row r="75" spans="1:11">
      <c r="A75" s="523" t="s">
        <v>367</v>
      </c>
      <c r="B75" s="248">
        <v>88</v>
      </c>
      <c r="C75" s="524">
        <v>0.16603773584905659</v>
      </c>
      <c r="E75" s="552" t="s">
        <v>373</v>
      </c>
      <c r="F75" s="249">
        <v>20</v>
      </c>
      <c r="G75" s="553">
        <v>8.8888888888888892E-2</v>
      </c>
      <c r="I75" s="529" t="s">
        <v>373</v>
      </c>
      <c r="J75" s="263">
        <v>4</v>
      </c>
      <c r="K75" s="564">
        <v>1.3114754098360656E-2</v>
      </c>
    </row>
    <row r="76" spans="1:11" ht="15.75" thickBot="1">
      <c r="A76" s="525" t="s">
        <v>368</v>
      </c>
      <c r="B76" s="249">
        <v>54</v>
      </c>
      <c r="C76" s="526">
        <v>0.10188679245283019</v>
      </c>
      <c r="E76" s="554" t="s">
        <v>374</v>
      </c>
      <c r="F76" s="249">
        <v>4</v>
      </c>
      <c r="G76" s="555">
        <v>1.7777777777777778E-2</v>
      </c>
      <c r="I76" s="532" t="s">
        <v>374</v>
      </c>
      <c r="J76" s="264">
        <v>20</v>
      </c>
      <c r="K76" s="565">
        <v>6.5573770491803282E-2</v>
      </c>
    </row>
    <row r="77" spans="1:11">
      <c r="A77" s="527" t="s">
        <v>369</v>
      </c>
      <c r="B77" s="252">
        <v>34</v>
      </c>
      <c r="C77" s="528">
        <v>6.4150943396226415E-2</v>
      </c>
      <c r="E77" s="550" t="s">
        <v>386</v>
      </c>
      <c r="F77" s="248">
        <v>98</v>
      </c>
      <c r="G77" s="551">
        <v>0.43555555555555553</v>
      </c>
      <c r="I77" s="28" t="s">
        <v>392</v>
      </c>
      <c r="J77" s="248">
        <v>38</v>
      </c>
      <c r="K77" s="518">
        <v>0.12459016393442623</v>
      </c>
    </row>
    <row r="78" spans="1:11">
      <c r="A78" s="529" t="s">
        <v>370</v>
      </c>
      <c r="B78" s="250">
        <v>40</v>
      </c>
      <c r="C78" s="530">
        <v>7.5471698113207544E-2</v>
      </c>
      <c r="E78" s="552" t="s">
        <v>370</v>
      </c>
      <c r="F78" s="250">
        <v>34</v>
      </c>
      <c r="G78" s="553">
        <v>0.15111111111111111</v>
      </c>
      <c r="I78" s="529" t="s">
        <v>370</v>
      </c>
      <c r="J78" s="249">
        <v>10</v>
      </c>
      <c r="K78" s="564">
        <v>3.2786885245901641E-2</v>
      </c>
    </row>
    <row r="79" spans="1:11">
      <c r="A79" s="531" t="s">
        <v>371</v>
      </c>
      <c r="B79" s="249">
        <v>30</v>
      </c>
      <c r="C79" s="520">
        <v>5.6603773584905662E-2</v>
      </c>
      <c r="E79" s="552" t="s">
        <v>373</v>
      </c>
      <c r="F79" s="250">
        <v>35</v>
      </c>
      <c r="G79" s="553">
        <v>0.15555555555555556</v>
      </c>
      <c r="I79" s="529" t="s">
        <v>373</v>
      </c>
      <c r="J79" s="250">
        <v>4</v>
      </c>
      <c r="K79" s="564">
        <v>1.3114754098360656E-2</v>
      </c>
    </row>
    <row r="80" spans="1:11">
      <c r="A80" s="531" t="s">
        <v>372</v>
      </c>
      <c r="B80" s="250">
        <v>10</v>
      </c>
      <c r="C80" s="520">
        <v>1.8867924528301886E-2</v>
      </c>
      <c r="E80" s="552" t="s">
        <v>374</v>
      </c>
      <c r="F80" s="250">
        <v>29</v>
      </c>
      <c r="G80" s="553">
        <v>0.12888888888888889</v>
      </c>
      <c r="I80" s="529" t="s">
        <v>374</v>
      </c>
      <c r="J80" s="250">
        <v>24</v>
      </c>
      <c r="K80" s="564">
        <v>7.8688524590163941E-2</v>
      </c>
    </row>
    <row r="81" spans="1:12">
      <c r="A81" s="529" t="s">
        <v>373</v>
      </c>
      <c r="B81" s="249">
        <v>24</v>
      </c>
      <c r="C81" s="530">
        <v>4.5283018867924525E-2</v>
      </c>
      <c r="E81" s="556" t="s">
        <v>2120</v>
      </c>
      <c r="F81" s="249">
        <v>48</v>
      </c>
      <c r="G81" s="557">
        <v>0.21333333333333335</v>
      </c>
      <c r="H81" s="316"/>
      <c r="I81" s="556" t="s">
        <v>2122</v>
      </c>
      <c r="J81" s="249">
        <v>38</v>
      </c>
      <c r="K81" s="566">
        <v>0.12459016393442623</v>
      </c>
      <c r="L81" s="316"/>
    </row>
    <row r="82" spans="1:12" ht="15.75" thickBot="1">
      <c r="A82" s="532" t="s">
        <v>374</v>
      </c>
      <c r="B82" s="254">
        <v>24</v>
      </c>
      <c r="C82" s="533">
        <v>4.5283018867924525E-2</v>
      </c>
      <c r="E82" s="558" t="s">
        <v>2121</v>
      </c>
      <c r="F82" s="254">
        <v>54</v>
      </c>
      <c r="G82" s="559">
        <v>0.24</v>
      </c>
      <c r="I82" s="558" t="s">
        <v>2123</v>
      </c>
      <c r="J82" s="254">
        <v>34</v>
      </c>
      <c r="K82" s="533">
        <v>0.11147540983606558</v>
      </c>
    </row>
    <row r="83" spans="1:12">
      <c r="A83" s="534" t="s">
        <v>375</v>
      </c>
      <c r="B83" s="255">
        <v>136</v>
      </c>
      <c r="C83" s="535">
        <v>0.25660377358490566</v>
      </c>
    </row>
    <row r="84" spans="1:12">
      <c r="A84" s="536" t="s">
        <v>376</v>
      </c>
      <c r="B84" s="249">
        <v>98</v>
      </c>
      <c r="C84" s="537">
        <v>0.18490566037735848</v>
      </c>
    </row>
    <row r="85" spans="1:12">
      <c r="A85" s="538" t="s">
        <v>377</v>
      </c>
      <c r="B85" s="252">
        <v>38</v>
      </c>
      <c r="C85" s="539">
        <v>7.1698113207547168E-2</v>
      </c>
    </row>
    <row r="86" spans="1:12">
      <c r="A86" s="529" t="s">
        <v>370</v>
      </c>
      <c r="B86" s="249">
        <v>44</v>
      </c>
      <c r="C86" s="530">
        <v>8.3018867924528297E-2</v>
      </c>
    </row>
    <row r="87" spans="1:12">
      <c r="A87" s="529" t="s">
        <v>373</v>
      </c>
      <c r="B87" s="250">
        <v>39</v>
      </c>
      <c r="C87" s="530">
        <v>7.3584905660377356E-2</v>
      </c>
    </row>
    <row r="88" spans="1:12" ht="15.75" thickBot="1">
      <c r="A88" s="532" t="s">
        <v>374</v>
      </c>
      <c r="B88" s="254">
        <v>53</v>
      </c>
      <c r="C88" s="533">
        <v>0.1</v>
      </c>
    </row>
    <row r="89" spans="1:12">
      <c r="A89" s="540" t="s">
        <v>378</v>
      </c>
      <c r="B89" s="255">
        <v>174</v>
      </c>
      <c r="C89" s="541">
        <v>0.32830188679245281</v>
      </c>
    </row>
    <row r="90" spans="1:12">
      <c r="A90" s="542" t="s">
        <v>379</v>
      </c>
      <c r="B90" s="250">
        <v>102</v>
      </c>
      <c r="C90" s="543">
        <v>0.19245283018867926</v>
      </c>
    </row>
    <row r="91" spans="1:12">
      <c r="A91" s="542" t="s">
        <v>380</v>
      </c>
      <c r="B91" s="250">
        <v>72</v>
      </c>
      <c r="C91" s="543">
        <v>0.13584905660377358</v>
      </c>
    </row>
    <row r="92" spans="1:12">
      <c r="A92" s="542" t="s">
        <v>2118</v>
      </c>
      <c r="B92" s="250">
        <v>86</v>
      </c>
      <c r="C92" s="543">
        <v>0.16226415094339622</v>
      </c>
      <c r="D92" s="316"/>
    </row>
    <row r="93" spans="1:12" ht="15.75" thickBot="1">
      <c r="A93" s="544" t="s">
        <v>2119</v>
      </c>
      <c r="B93" s="254">
        <v>88</v>
      </c>
      <c r="C93" s="545">
        <v>0.16603773584905659</v>
      </c>
    </row>
    <row r="94" spans="1:12">
      <c r="F94" s="415"/>
      <c r="G94" s="415"/>
      <c r="J94" s="415"/>
      <c r="K94" s="415"/>
    </row>
    <row r="95" spans="1:12" ht="15.75" thickBot="1">
      <c r="A95" t="s">
        <v>805</v>
      </c>
      <c r="E95" s="415" t="s">
        <v>490</v>
      </c>
      <c r="F95" s="415"/>
      <c r="G95" s="415"/>
      <c r="I95" s="415" t="s">
        <v>491</v>
      </c>
      <c r="J95" s="415"/>
      <c r="K95" s="415"/>
    </row>
    <row r="96" spans="1:12">
      <c r="A96" s="508" t="s">
        <v>357</v>
      </c>
      <c r="B96" s="509" t="s">
        <v>5</v>
      </c>
      <c r="C96" s="510" t="s">
        <v>358</v>
      </c>
      <c r="E96" s="508" t="s">
        <v>381</v>
      </c>
      <c r="F96" s="509" t="s">
        <v>5</v>
      </c>
      <c r="G96" s="510" t="s">
        <v>358</v>
      </c>
      <c r="I96" s="508" t="s">
        <v>387</v>
      </c>
      <c r="J96" s="509" t="s">
        <v>5</v>
      </c>
      <c r="K96" s="560" t="s">
        <v>358</v>
      </c>
    </row>
    <row r="97" spans="1:12">
      <c r="A97" s="511" t="s">
        <v>359</v>
      </c>
      <c r="B97" s="512">
        <v>10680</v>
      </c>
      <c r="C97" s="513">
        <v>1</v>
      </c>
      <c r="E97" s="546" t="s">
        <v>382</v>
      </c>
      <c r="F97" s="318">
        <v>5930</v>
      </c>
      <c r="G97" s="547">
        <v>1</v>
      </c>
      <c r="I97" s="30" t="s">
        <v>388</v>
      </c>
      <c r="J97" s="260">
        <v>4750</v>
      </c>
      <c r="K97" s="561">
        <v>1</v>
      </c>
    </row>
    <row r="98" spans="1:12" ht="15.75" thickBot="1">
      <c r="A98" s="514" t="s">
        <v>360</v>
      </c>
      <c r="B98" s="247">
        <v>5930</v>
      </c>
      <c r="C98" s="515">
        <v>0.55524344569288386</v>
      </c>
      <c r="E98" s="548" t="s">
        <v>383</v>
      </c>
      <c r="F98" s="249">
        <v>3985</v>
      </c>
      <c r="G98" s="549">
        <v>0.67200674536256322</v>
      </c>
      <c r="I98" s="562" t="s">
        <v>389</v>
      </c>
      <c r="J98" s="261">
        <v>1360</v>
      </c>
      <c r="K98" s="563">
        <v>0.28631578947368419</v>
      </c>
    </row>
    <row r="99" spans="1:12" ht="15.75" thickBot="1">
      <c r="A99" s="516" t="s">
        <v>361</v>
      </c>
      <c r="B99" s="247">
        <v>4750</v>
      </c>
      <c r="C99" s="517">
        <v>0.44475655430711608</v>
      </c>
      <c r="E99" s="550" t="s">
        <v>384</v>
      </c>
      <c r="F99" s="319">
        <v>1330</v>
      </c>
      <c r="G99" s="551">
        <v>0.22428330522765599</v>
      </c>
      <c r="I99" s="28" t="s">
        <v>390</v>
      </c>
      <c r="J99" s="262">
        <v>185</v>
      </c>
      <c r="K99" s="518">
        <v>3.8947368421052633E-2</v>
      </c>
    </row>
    <row r="100" spans="1:12">
      <c r="A100" s="28" t="s">
        <v>362</v>
      </c>
      <c r="B100" s="248">
        <v>5345</v>
      </c>
      <c r="C100" s="518">
        <v>0.50046816479400746</v>
      </c>
      <c r="E100" s="552" t="s">
        <v>370</v>
      </c>
      <c r="F100" s="249">
        <v>50</v>
      </c>
      <c r="G100" s="553">
        <v>8.4317032040472171E-3</v>
      </c>
      <c r="I100" s="529" t="s">
        <v>370</v>
      </c>
      <c r="J100" s="261">
        <v>0</v>
      </c>
      <c r="K100" s="564">
        <v>0</v>
      </c>
    </row>
    <row r="101" spans="1:12">
      <c r="A101" s="519" t="s">
        <v>363</v>
      </c>
      <c r="B101" s="249">
        <v>3985</v>
      </c>
      <c r="C101" s="520">
        <v>0.37312734082397003</v>
      </c>
      <c r="E101" s="552" t="s">
        <v>373</v>
      </c>
      <c r="F101" s="249">
        <v>405</v>
      </c>
      <c r="G101" s="553">
        <v>6.8296795952782458E-2</v>
      </c>
      <c r="I101" s="529" t="s">
        <v>373</v>
      </c>
      <c r="J101" s="263">
        <v>55</v>
      </c>
      <c r="K101" s="564">
        <v>1.1578947368421053E-2</v>
      </c>
    </row>
    <row r="102" spans="1:12" ht="15.75" thickBot="1">
      <c r="A102" s="519" t="s">
        <v>364</v>
      </c>
      <c r="B102" s="250">
        <v>1360</v>
      </c>
      <c r="C102" s="520">
        <v>0.12734082397003746</v>
      </c>
      <c r="E102" s="554" t="s">
        <v>374</v>
      </c>
      <c r="F102" s="249">
        <v>875</v>
      </c>
      <c r="G102" s="555">
        <v>0.1475548060708263</v>
      </c>
      <c r="I102" s="532" t="s">
        <v>374</v>
      </c>
      <c r="J102" s="264">
        <v>130</v>
      </c>
      <c r="K102" s="565">
        <v>2.736842105263158E-2</v>
      </c>
    </row>
    <row r="103" spans="1:12">
      <c r="A103" s="519" t="s">
        <v>365</v>
      </c>
      <c r="B103" s="251">
        <v>1310</v>
      </c>
      <c r="C103" s="520">
        <v>0.12265917602996254</v>
      </c>
      <c r="E103" s="550" t="s">
        <v>385</v>
      </c>
      <c r="F103" s="319">
        <v>1710</v>
      </c>
      <c r="G103" s="551">
        <v>0.28836424957841483</v>
      </c>
      <c r="I103" s="28" t="s">
        <v>391</v>
      </c>
      <c r="J103" s="265">
        <v>650</v>
      </c>
      <c r="K103" s="518">
        <v>0.1368421052631579</v>
      </c>
    </row>
    <row r="104" spans="1:12" ht="15.75" thickBot="1">
      <c r="A104" s="521" t="s">
        <v>366</v>
      </c>
      <c r="B104" s="251">
        <v>205</v>
      </c>
      <c r="C104" s="522">
        <v>1.9194756554307114E-2</v>
      </c>
      <c r="E104" s="552" t="s">
        <v>370</v>
      </c>
      <c r="F104" s="249">
        <v>1060</v>
      </c>
      <c r="G104" s="553">
        <v>0.17875210792580101</v>
      </c>
      <c r="I104" s="529" t="s">
        <v>370</v>
      </c>
      <c r="J104" s="261">
        <v>185</v>
      </c>
      <c r="K104" s="564">
        <v>3.8947368421052633E-2</v>
      </c>
    </row>
    <row r="105" spans="1:12">
      <c r="A105" s="523" t="s">
        <v>367</v>
      </c>
      <c r="B105" s="248">
        <v>2360</v>
      </c>
      <c r="C105" s="524">
        <v>0.22097378277153559</v>
      </c>
      <c r="E105" s="552" t="s">
        <v>373</v>
      </c>
      <c r="F105" s="249">
        <v>475</v>
      </c>
      <c r="G105" s="553">
        <v>8.0101180438448563E-2</v>
      </c>
      <c r="I105" s="529" t="s">
        <v>373</v>
      </c>
      <c r="J105" s="263">
        <v>230</v>
      </c>
      <c r="K105" s="564">
        <v>4.8421052631578948E-2</v>
      </c>
    </row>
    <row r="106" spans="1:12" ht="15.75" thickBot="1">
      <c r="A106" s="525" t="s">
        <v>368</v>
      </c>
      <c r="B106" s="249">
        <v>1710</v>
      </c>
      <c r="C106" s="526">
        <v>0.1601123595505618</v>
      </c>
      <c r="E106" s="554" t="s">
        <v>374</v>
      </c>
      <c r="F106" s="249">
        <v>175</v>
      </c>
      <c r="G106" s="555">
        <v>2.9510961214165261E-2</v>
      </c>
      <c r="I106" s="532" t="s">
        <v>374</v>
      </c>
      <c r="J106" s="264">
        <v>235</v>
      </c>
      <c r="K106" s="565">
        <v>4.9473684210526316E-2</v>
      </c>
    </row>
    <row r="107" spans="1:12">
      <c r="A107" s="527" t="s">
        <v>369</v>
      </c>
      <c r="B107" s="252">
        <v>650</v>
      </c>
      <c r="C107" s="528">
        <v>6.0861423220973786E-2</v>
      </c>
      <c r="E107" s="550" t="s">
        <v>386</v>
      </c>
      <c r="F107" s="248">
        <v>3040</v>
      </c>
      <c r="G107" s="551">
        <v>0.51264755480607083</v>
      </c>
      <c r="I107" s="28" t="s">
        <v>392</v>
      </c>
      <c r="J107" s="248">
        <v>835</v>
      </c>
      <c r="K107" s="518">
        <v>0.17578947368421052</v>
      </c>
    </row>
    <row r="108" spans="1:12">
      <c r="A108" s="529" t="s">
        <v>370</v>
      </c>
      <c r="B108" s="250">
        <v>1245</v>
      </c>
      <c r="C108" s="530">
        <v>0.11657303370786516</v>
      </c>
      <c r="E108" s="552" t="s">
        <v>370</v>
      </c>
      <c r="F108" s="250">
        <v>1110</v>
      </c>
      <c r="G108" s="553">
        <v>0.18718381112984822</v>
      </c>
      <c r="I108" s="529" t="s">
        <v>370</v>
      </c>
      <c r="J108" s="249">
        <v>185</v>
      </c>
      <c r="K108" s="564">
        <v>3.8947368421052633E-2</v>
      </c>
    </row>
    <row r="109" spans="1:12">
      <c r="A109" s="531" t="s">
        <v>371</v>
      </c>
      <c r="B109" s="249">
        <v>1060</v>
      </c>
      <c r="C109" s="520">
        <v>9.9250936329588021E-2</v>
      </c>
      <c r="E109" s="552" t="s">
        <v>373</v>
      </c>
      <c r="F109" s="250">
        <v>880</v>
      </c>
      <c r="G109" s="553">
        <v>0.14839797639123103</v>
      </c>
      <c r="I109" s="529" t="s">
        <v>373</v>
      </c>
      <c r="J109" s="250">
        <v>285</v>
      </c>
      <c r="K109" s="564">
        <v>0.06</v>
      </c>
    </row>
    <row r="110" spans="1:12">
      <c r="A110" s="531" t="s">
        <v>372</v>
      </c>
      <c r="B110" s="250">
        <v>185</v>
      </c>
      <c r="C110" s="520">
        <v>1.7322097378277154E-2</v>
      </c>
      <c r="E110" s="552" t="s">
        <v>374</v>
      </c>
      <c r="F110" s="250">
        <v>1050</v>
      </c>
      <c r="G110" s="553">
        <v>0.17706576728499157</v>
      </c>
      <c r="I110" s="529" t="s">
        <v>374</v>
      </c>
      <c r="J110" s="250">
        <v>365</v>
      </c>
      <c r="K110" s="564">
        <v>7.6842105263157892E-2</v>
      </c>
    </row>
    <row r="111" spans="1:12">
      <c r="A111" s="529" t="s">
        <v>373</v>
      </c>
      <c r="B111" s="249">
        <v>705</v>
      </c>
      <c r="C111" s="530">
        <v>6.6011235955056174E-2</v>
      </c>
      <c r="E111" s="556" t="s">
        <v>2120</v>
      </c>
      <c r="F111" s="249">
        <v>1530</v>
      </c>
      <c r="G111" s="557">
        <v>0.25801011804384488</v>
      </c>
      <c r="H111" s="316"/>
      <c r="I111" s="556" t="s">
        <v>2122</v>
      </c>
      <c r="J111" s="249">
        <v>1020</v>
      </c>
      <c r="K111" s="566">
        <v>0.21473684210526317</v>
      </c>
      <c r="L111" s="316"/>
    </row>
    <row r="112" spans="1:12" ht="15.75" thickBot="1">
      <c r="A112" s="532" t="s">
        <v>374</v>
      </c>
      <c r="B112" s="254">
        <v>410</v>
      </c>
      <c r="C112" s="533">
        <v>3.8389513108614229E-2</v>
      </c>
      <c r="E112" s="558" t="s">
        <v>2121</v>
      </c>
      <c r="F112" s="254">
        <v>1730</v>
      </c>
      <c r="G112" s="559">
        <v>0.29173693086003372</v>
      </c>
      <c r="I112" s="558" t="s">
        <v>2123</v>
      </c>
      <c r="J112" s="254">
        <v>740</v>
      </c>
      <c r="K112" s="533">
        <v>0.15578947368421053</v>
      </c>
    </row>
    <row r="113" spans="1:11">
      <c r="A113" s="534" t="s">
        <v>375</v>
      </c>
      <c r="B113" s="255">
        <v>3875</v>
      </c>
      <c r="C113" s="535">
        <v>0.36282771535580527</v>
      </c>
    </row>
    <row r="114" spans="1:11">
      <c r="A114" s="536" t="s">
        <v>376</v>
      </c>
      <c r="B114" s="249">
        <v>3040</v>
      </c>
      <c r="C114" s="537">
        <v>0.28464419475655428</v>
      </c>
    </row>
    <row r="115" spans="1:11">
      <c r="A115" s="538" t="s">
        <v>377</v>
      </c>
      <c r="B115" s="252">
        <v>835</v>
      </c>
      <c r="C115" s="539">
        <v>7.8183520599250933E-2</v>
      </c>
    </row>
    <row r="116" spans="1:11">
      <c r="A116" s="529" t="s">
        <v>370</v>
      </c>
      <c r="B116" s="249">
        <v>1295</v>
      </c>
      <c r="C116" s="530">
        <v>0.12125468164794008</v>
      </c>
    </row>
    <row r="117" spans="1:11">
      <c r="A117" s="529" t="s">
        <v>373</v>
      </c>
      <c r="B117" s="250">
        <v>1165</v>
      </c>
      <c r="C117" s="530">
        <v>0.10908239700374532</v>
      </c>
    </row>
    <row r="118" spans="1:11" ht="15.75" thickBot="1">
      <c r="A118" s="532" t="s">
        <v>374</v>
      </c>
      <c r="B118" s="254">
        <v>1415</v>
      </c>
      <c r="C118" s="533">
        <v>0.13249063670411984</v>
      </c>
    </row>
    <row r="119" spans="1:11">
      <c r="A119" s="540" t="s">
        <v>378</v>
      </c>
      <c r="B119" s="255">
        <v>5020</v>
      </c>
      <c r="C119" s="541">
        <v>0.47003745318352058</v>
      </c>
    </row>
    <row r="120" spans="1:11">
      <c r="A120" s="542" t="s">
        <v>379</v>
      </c>
      <c r="B120" s="250">
        <v>3260</v>
      </c>
      <c r="C120" s="543">
        <v>0.30524344569288392</v>
      </c>
    </row>
    <row r="121" spans="1:11">
      <c r="A121" s="542" t="s">
        <v>380</v>
      </c>
      <c r="B121" s="250">
        <v>1760</v>
      </c>
      <c r="C121" s="543">
        <v>0.16479400749063669</v>
      </c>
    </row>
    <row r="122" spans="1:11">
      <c r="A122" s="542" t="s">
        <v>2118</v>
      </c>
      <c r="B122" s="250">
        <v>2550</v>
      </c>
      <c r="C122" s="543">
        <v>0.23876404494382023</v>
      </c>
      <c r="D122" s="316"/>
    </row>
    <row r="123" spans="1:11" ht="15.75" thickBot="1">
      <c r="A123" s="544" t="s">
        <v>2119</v>
      </c>
      <c r="B123" s="254">
        <v>2470</v>
      </c>
      <c r="C123" s="545">
        <v>0.23127340823970038</v>
      </c>
    </row>
    <row r="124" spans="1:11">
      <c r="F124" s="415"/>
      <c r="G124" s="415"/>
      <c r="J124" s="415"/>
      <c r="K124" s="415"/>
    </row>
    <row r="125" spans="1:11" ht="15.75" thickBot="1">
      <c r="A125" t="s">
        <v>806</v>
      </c>
      <c r="E125" s="415" t="s">
        <v>490</v>
      </c>
      <c r="F125" s="415"/>
      <c r="G125" s="415"/>
      <c r="I125" s="415" t="s">
        <v>491</v>
      </c>
      <c r="J125" s="415"/>
      <c r="K125" s="415"/>
    </row>
    <row r="126" spans="1:11">
      <c r="A126" s="508" t="s">
        <v>357</v>
      </c>
      <c r="B126" s="509" t="s">
        <v>5</v>
      </c>
      <c r="C126" s="510" t="s">
        <v>358</v>
      </c>
      <c r="E126" s="508" t="s">
        <v>381</v>
      </c>
      <c r="F126" s="509" t="s">
        <v>5</v>
      </c>
      <c r="G126" s="510" t="s">
        <v>358</v>
      </c>
      <c r="I126" s="508" t="s">
        <v>387</v>
      </c>
      <c r="J126" s="509" t="s">
        <v>5</v>
      </c>
      <c r="K126" s="560" t="s">
        <v>358</v>
      </c>
    </row>
    <row r="127" spans="1:11">
      <c r="A127" s="511" t="s">
        <v>359</v>
      </c>
      <c r="B127" s="512">
        <v>650</v>
      </c>
      <c r="C127" s="513">
        <v>1</v>
      </c>
      <c r="E127" s="546" t="s">
        <v>382</v>
      </c>
      <c r="F127" s="318">
        <v>270</v>
      </c>
      <c r="G127" s="547">
        <v>1</v>
      </c>
      <c r="I127" s="30" t="s">
        <v>388</v>
      </c>
      <c r="J127" s="260">
        <v>380</v>
      </c>
      <c r="K127" s="561">
        <v>1</v>
      </c>
    </row>
    <row r="128" spans="1:11" ht="15.75" thickBot="1">
      <c r="A128" s="514" t="s">
        <v>360</v>
      </c>
      <c r="B128" s="247">
        <v>270</v>
      </c>
      <c r="C128" s="515">
        <v>0.41538461538461541</v>
      </c>
      <c r="E128" s="548" t="s">
        <v>383</v>
      </c>
      <c r="F128" s="249">
        <v>125</v>
      </c>
      <c r="G128" s="549">
        <v>0.46296296296296297</v>
      </c>
      <c r="I128" s="562" t="s">
        <v>389</v>
      </c>
      <c r="J128" s="261">
        <v>135</v>
      </c>
      <c r="K128" s="563">
        <v>0.35526315789473684</v>
      </c>
    </row>
    <row r="129" spans="1:12" ht="15.75" thickBot="1">
      <c r="A129" s="516" t="s">
        <v>361</v>
      </c>
      <c r="B129" s="247">
        <v>380</v>
      </c>
      <c r="C129" s="517">
        <v>0.58461538461538465</v>
      </c>
      <c r="E129" s="550" t="s">
        <v>384</v>
      </c>
      <c r="F129" s="319">
        <v>49</v>
      </c>
      <c r="G129" s="551">
        <v>0.18148148148148149</v>
      </c>
      <c r="I129" s="28" t="s">
        <v>390</v>
      </c>
      <c r="J129" s="262">
        <v>14</v>
      </c>
      <c r="K129" s="518">
        <v>3.6842105263157891E-2</v>
      </c>
    </row>
    <row r="130" spans="1:12">
      <c r="A130" s="28" t="s">
        <v>362</v>
      </c>
      <c r="B130" s="248">
        <v>260</v>
      </c>
      <c r="C130" s="518">
        <v>0.4</v>
      </c>
      <c r="E130" s="552" t="s">
        <v>370</v>
      </c>
      <c r="F130" s="249">
        <v>0</v>
      </c>
      <c r="G130" s="553">
        <v>0</v>
      </c>
      <c r="I130" s="529" t="s">
        <v>370</v>
      </c>
      <c r="J130" s="261">
        <v>0</v>
      </c>
      <c r="K130" s="564">
        <v>0</v>
      </c>
    </row>
    <row r="131" spans="1:12">
      <c r="A131" s="519" t="s">
        <v>363</v>
      </c>
      <c r="B131" s="249">
        <v>125</v>
      </c>
      <c r="C131" s="520">
        <v>0.19230769230769232</v>
      </c>
      <c r="E131" s="552" t="s">
        <v>373</v>
      </c>
      <c r="F131" s="249">
        <v>4</v>
      </c>
      <c r="G131" s="553">
        <v>1.4814814814814815E-2</v>
      </c>
      <c r="I131" s="529" t="s">
        <v>373</v>
      </c>
      <c r="J131" s="263">
        <v>4</v>
      </c>
      <c r="K131" s="564">
        <v>1.0526315789473684E-2</v>
      </c>
    </row>
    <row r="132" spans="1:12" ht="15.75" thickBot="1">
      <c r="A132" s="519" t="s">
        <v>364</v>
      </c>
      <c r="B132" s="250">
        <v>135</v>
      </c>
      <c r="C132" s="520">
        <v>0.2076923076923077</v>
      </c>
      <c r="E132" s="554" t="s">
        <v>374</v>
      </c>
      <c r="F132" s="249">
        <v>45</v>
      </c>
      <c r="G132" s="555">
        <v>0.16666666666666666</v>
      </c>
      <c r="I132" s="532" t="s">
        <v>374</v>
      </c>
      <c r="J132" s="264">
        <v>10</v>
      </c>
      <c r="K132" s="565">
        <v>2.6315789473684209E-2</v>
      </c>
    </row>
    <row r="133" spans="1:12">
      <c r="A133" s="519" t="s">
        <v>365</v>
      </c>
      <c r="B133" s="251">
        <v>35</v>
      </c>
      <c r="C133" s="520">
        <v>5.3846153846153849E-2</v>
      </c>
      <c r="E133" s="550" t="s">
        <v>385</v>
      </c>
      <c r="F133" s="319">
        <v>55</v>
      </c>
      <c r="G133" s="551">
        <v>0.20370370370370369</v>
      </c>
      <c r="I133" s="28" t="s">
        <v>391</v>
      </c>
      <c r="J133" s="265">
        <v>65</v>
      </c>
      <c r="K133" s="518">
        <v>0.17105263157894737</v>
      </c>
    </row>
    <row r="134" spans="1:12" ht="15.75" thickBot="1">
      <c r="A134" s="521" t="s">
        <v>366</v>
      </c>
      <c r="B134" s="251">
        <v>25</v>
      </c>
      <c r="C134" s="522">
        <v>3.8461538461538464E-2</v>
      </c>
      <c r="E134" s="552" t="s">
        <v>370</v>
      </c>
      <c r="F134" s="249">
        <v>25</v>
      </c>
      <c r="G134" s="553">
        <v>9.2592592592592587E-2</v>
      </c>
      <c r="I134" s="529" t="s">
        <v>370</v>
      </c>
      <c r="J134" s="261">
        <v>25</v>
      </c>
      <c r="K134" s="564">
        <v>6.5789473684210523E-2</v>
      </c>
    </row>
    <row r="135" spans="1:12">
      <c r="A135" s="523" t="s">
        <v>367</v>
      </c>
      <c r="B135" s="248">
        <v>120</v>
      </c>
      <c r="C135" s="524">
        <v>0.18461538461538463</v>
      </c>
      <c r="E135" s="552" t="s">
        <v>373</v>
      </c>
      <c r="F135" s="249">
        <v>20</v>
      </c>
      <c r="G135" s="553">
        <v>7.407407407407407E-2</v>
      </c>
      <c r="I135" s="529" t="s">
        <v>373</v>
      </c>
      <c r="J135" s="263">
        <v>30</v>
      </c>
      <c r="K135" s="564">
        <v>7.8947368421052627E-2</v>
      </c>
    </row>
    <row r="136" spans="1:12" ht="15.75" thickBot="1">
      <c r="A136" s="525" t="s">
        <v>368</v>
      </c>
      <c r="B136" s="249">
        <v>55</v>
      </c>
      <c r="C136" s="526">
        <v>8.461538461538462E-2</v>
      </c>
      <c r="E136" s="554" t="s">
        <v>374</v>
      </c>
      <c r="F136" s="249">
        <v>10</v>
      </c>
      <c r="G136" s="555">
        <v>3.7037037037037035E-2</v>
      </c>
      <c r="I136" s="532" t="s">
        <v>374</v>
      </c>
      <c r="J136" s="264">
        <v>10</v>
      </c>
      <c r="K136" s="565">
        <v>2.6315789473684209E-2</v>
      </c>
    </row>
    <row r="137" spans="1:12">
      <c r="A137" s="527" t="s">
        <v>369</v>
      </c>
      <c r="B137" s="252">
        <v>65</v>
      </c>
      <c r="C137" s="528">
        <v>0.1</v>
      </c>
      <c r="E137" s="550" t="s">
        <v>386</v>
      </c>
      <c r="F137" s="248">
        <v>104</v>
      </c>
      <c r="G137" s="551">
        <v>0.38518518518518519</v>
      </c>
      <c r="I137" s="28" t="s">
        <v>392</v>
      </c>
      <c r="J137" s="248">
        <v>79</v>
      </c>
      <c r="K137" s="518">
        <v>0.20789473684210527</v>
      </c>
    </row>
    <row r="138" spans="1:12">
      <c r="A138" s="529" t="s">
        <v>370</v>
      </c>
      <c r="B138" s="250">
        <v>50</v>
      </c>
      <c r="C138" s="530">
        <v>7.6923076923076927E-2</v>
      </c>
      <c r="E138" s="552" t="s">
        <v>370</v>
      </c>
      <c r="F138" s="250">
        <v>25</v>
      </c>
      <c r="G138" s="553">
        <v>9.2592592592592587E-2</v>
      </c>
      <c r="I138" s="529" t="s">
        <v>370</v>
      </c>
      <c r="J138" s="249">
        <v>25</v>
      </c>
      <c r="K138" s="564">
        <v>6.5789473684210523E-2</v>
      </c>
    </row>
    <row r="139" spans="1:12">
      <c r="A139" s="531" t="s">
        <v>371</v>
      </c>
      <c r="B139" s="249">
        <v>25</v>
      </c>
      <c r="C139" s="520">
        <v>3.8461538461538464E-2</v>
      </c>
      <c r="E139" s="552" t="s">
        <v>373</v>
      </c>
      <c r="F139" s="250">
        <v>24</v>
      </c>
      <c r="G139" s="553">
        <v>8.8888888888888892E-2</v>
      </c>
      <c r="I139" s="529" t="s">
        <v>373</v>
      </c>
      <c r="J139" s="250">
        <v>34</v>
      </c>
      <c r="K139" s="564">
        <v>8.9473684210526316E-2</v>
      </c>
    </row>
    <row r="140" spans="1:12">
      <c r="A140" s="531" t="s">
        <v>372</v>
      </c>
      <c r="B140" s="250">
        <v>25</v>
      </c>
      <c r="C140" s="520">
        <v>3.8461538461538464E-2</v>
      </c>
      <c r="E140" s="552" t="s">
        <v>374</v>
      </c>
      <c r="F140" s="250">
        <v>55</v>
      </c>
      <c r="G140" s="553">
        <v>0.20370370370370369</v>
      </c>
      <c r="I140" s="529" t="s">
        <v>374</v>
      </c>
      <c r="J140" s="250">
        <v>20</v>
      </c>
      <c r="K140" s="564">
        <v>5.2631578947368418E-2</v>
      </c>
    </row>
    <row r="141" spans="1:12">
      <c r="A141" s="529" t="s">
        <v>373</v>
      </c>
      <c r="B141" s="249">
        <v>50</v>
      </c>
      <c r="C141" s="530">
        <v>7.6923076923076927E-2</v>
      </c>
      <c r="E141" s="556" t="s">
        <v>2120</v>
      </c>
      <c r="F141" s="249">
        <v>79</v>
      </c>
      <c r="G141" s="557">
        <v>0.29259259259259257</v>
      </c>
      <c r="H141" s="316"/>
      <c r="I141" s="556" t="s">
        <v>2122</v>
      </c>
      <c r="J141" s="249">
        <v>49</v>
      </c>
      <c r="K141" s="566">
        <v>0.12894736842105264</v>
      </c>
      <c r="L141" s="316"/>
    </row>
    <row r="142" spans="1:12" ht="15.75" thickBot="1">
      <c r="A142" s="532" t="s">
        <v>374</v>
      </c>
      <c r="B142" s="254">
        <v>20</v>
      </c>
      <c r="C142" s="533">
        <v>3.0769230769230771E-2</v>
      </c>
      <c r="E142" s="558" t="s">
        <v>2121</v>
      </c>
      <c r="F142" s="254">
        <v>59</v>
      </c>
      <c r="G142" s="559">
        <v>0.21851851851851853</v>
      </c>
      <c r="I142" s="558" t="s">
        <v>2123</v>
      </c>
      <c r="J142" s="254">
        <v>90</v>
      </c>
      <c r="K142" s="533">
        <v>0.23684210526315788</v>
      </c>
    </row>
    <row r="143" spans="1:12">
      <c r="A143" s="534" t="s">
        <v>375</v>
      </c>
      <c r="B143" s="255">
        <v>183</v>
      </c>
      <c r="C143" s="535">
        <v>0.28153846153846152</v>
      </c>
    </row>
    <row r="144" spans="1:12">
      <c r="A144" s="536" t="s">
        <v>376</v>
      </c>
      <c r="B144" s="249">
        <v>104</v>
      </c>
      <c r="C144" s="537">
        <v>0.16</v>
      </c>
    </row>
    <row r="145" spans="1:11">
      <c r="A145" s="538" t="s">
        <v>377</v>
      </c>
      <c r="B145" s="252">
        <v>79</v>
      </c>
      <c r="C145" s="539">
        <v>0.12153846153846154</v>
      </c>
    </row>
    <row r="146" spans="1:11">
      <c r="A146" s="529" t="s">
        <v>370</v>
      </c>
      <c r="B146" s="249">
        <v>50</v>
      </c>
      <c r="C146" s="530">
        <v>7.6923076923076927E-2</v>
      </c>
    </row>
    <row r="147" spans="1:11">
      <c r="A147" s="529" t="s">
        <v>373</v>
      </c>
      <c r="B147" s="250">
        <v>58</v>
      </c>
      <c r="C147" s="530">
        <v>8.9230769230769225E-2</v>
      </c>
    </row>
    <row r="148" spans="1:11" ht="15.75" thickBot="1">
      <c r="A148" s="532" t="s">
        <v>374</v>
      </c>
      <c r="B148" s="254">
        <v>75</v>
      </c>
      <c r="C148" s="533">
        <v>0.11538461538461539</v>
      </c>
    </row>
    <row r="149" spans="1:11">
      <c r="A149" s="540" t="s">
        <v>378</v>
      </c>
      <c r="B149" s="255">
        <v>277</v>
      </c>
      <c r="C149" s="541">
        <v>0.42615384615384616</v>
      </c>
    </row>
    <row r="150" spans="1:11">
      <c r="A150" s="542" t="s">
        <v>379</v>
      </c>
      <c r="B150" s="250">
        <v>138</v>
      </c>
      <c r="C150" s="543">
        <v>0.21230769230769231</v>
      </c>
    </row>
    <row r="151" spans="1:11">
      <c r="A151" s="542" t="s">
        <v>380</v>
      </c>
      <c r="B151" s="250">
        <v>139</v>
      </c>
      <c r="C151" s="543">
        <v>0.21384615384615385</v>
      </c>
    </row>
    <row r="152" spans="1:11">
      <c r="A152" s="542" t="s">
        <v>2118</v>
      </c>
      <c r="B152" s="250">
        <v>128</v>
      </c>
      <c r="C152" s="543">
        <v>0.19692307692307692</v>
      </c>
      <c r="D152" s="316"/>
    </row>
    <row r="153" spans="1:11" ht="15.75" thickBot="1">
      <c r="A153" s="544" t="s">
        <v>2119</v>
      </c>
      <c r="B153" s="254">
        <v>149</v>
      </c>
      <c r="C153" s="545">
        <v>0.22923076923076924</v>
      </c>
    </row>
    <row r="154" spans="1:11">
      <c r="F154" s="415"/>
      <c r="G154" s="415"/>
      <c r="J154" s="415"/>
      <c r="K154" s="415"/>
    </row>
    <row r="155" spans="1:11" ht="15.75" thickBot="1">
      <c r="A155" t="s">
        <v>807</v>
      </c>
      <c r="E155" s="415" t="s">
        <v>490</v>
      </c>
      <c r="F155" s="415"/>
      <c r="G155" s="415"/>
      <c r="I155" s="415" t="s">
        <v>491</v>
      </c>
      <c r="J155" s="415"/>
      <c r="K155" s="415"/>
    </row>
    <row r="156" spans="1:11">
      <c r="A156" s="508" t="s">
        <v>357</v>
      </c>
      <c r="B156" s="509" t="s">
        <v>5</v>
      </c>
      <c r="C156" s="510" t="s">
        <v>358</v>
      </c>
      <c r="E156" s="508" t="s">
        <v>381</v>
      </c>
      <c r="F156" s="509" t="s">
        <v>5</v>
      </c>
      <c r="G156" s="510" t="s">
        <v>358</v>
      </c>
      <c r="I156" s="508" t="s">
        <v>387</v>
      </c>
      <c r="J156" s="509" t="s">
        <v>5</v>
      </c>
      <c r="K156" s="560" t="s">
        <v>358</v>
      </c>
    </row>
    <row r="157" spans="1:11">
      <c r="A157" s="511" t="s">
        <v>359</v>
      </c>
      <c r="B157" s="512">
        <v>4325</v>
      </c>
      <c r="C157" s="513">
        <v>1</v>
      </c>
      <c r="E157" s="546" t="s">
        <v>382</v>
      </c>
      <c r="F157" s="318">
        <v>1830</v>
      </c>
      <c r="G157" s="547">
        <v>1</v>
      </c>
      <c r="I157" s="30" t="s">
        <v>388</v>
      </c>
      <c r="J157" s="260">
        <v>2495</v>
      </c>
      <c r="K157" s="561">
        <v>1</v>
      </c>
    </row>
    <row r="158" spans="1:11" ht="15.75" thickBot="1">
      <c r="A158" s="514" t="s">
        <v>360</v>
      </c>
      <c r="B158" s="247">
        <v>1830</v>
      </c>
      <c r="C158" s="515">
        <v>0.423121387283237</v>
      </c>
      <c r="E158" s="548" t="s">
        <v>383</v>
      </c>
      <c r="F158" s="249">
        <v>1145</v>
      </c>
      <c r="G158" s="549">
        <v>0.62568306010928965</v>
      </c>
      <c r="I158" s="562" t="s">
        <v>389</v>
      </c>
      <c r="J158" s="261">
        <v>840</v>
      </c>
      <c r="K158" s="563">
        <v>0.33667334669338678</v>
      </c>
    </row>
    <row r="159" spans="1:11" ht="15.75" thickBot="1">
      <c r="A159" s="516" t="s">
        <v>361</v>
      </c>
      <c r="B159" s="247">
        <v>2495</v>
      </c>
      <c r="C159" s="517">
        <v>0.576878612716763</v>
      </c>
      <c r="E159" s="550" t="s">
        <v>384</v>
      </c>
      <c r="F159" s="319">
        <v>355</v>
      </c>
      <c r="G159" s="551">
        <v>0.19398907103825136</v>
      </c>
      <c r="I159" s="28" t="s">
        <v>390</v>
      </c>
      <c r="J159" s="262">
        <v>190</v>
      </c>
      <c r="K159" s="518">
        <v>7.6152304609218444E-2</v>
      </c>
    </row>
    <row r="160" spans="1:11">
      <c r="A160" s="28" t="s">
        <v>362</v>
      </c>
      <c r="B160" s="248">
        <v>1985</v>
      </c>
      <c r="C160" s="518">
        <v>0.45895953757225433</v>
      </c>
      <c r="E160" s="552" t="s">
        <v>370</v>
      </c>
      <c r="F160" s="249">
        <v>20</v>
      </c>
      <c r="G160" s="553">
        <v>1.092896174863388E-2</v>
      </c>
      <c r="I160" s="529" t="s">
        <v>370</v>
      </c>
      <c r="J160" s="261">
        <v>40</v>
      </c>
      <c r="K160" s="564">
        <v>1.6032064128256512E-2</v>
      </c>
    </row>
    <row r="161" spans="1:12">
      <c r="A161" s="519" t="s">
        <v>363</v>
      </c>
      <c r="B161" s="249">
        <v>1145</v>
      </c>
      <c r="C161" s="520">
        <v>0.26473988439306356</v>
      </c>
      <c r="E161" s="552" t="s">
        <v>373</v>
      </c>
      <c r="F161" s="249">
        <v>155</v>
      </c>
      <c r="G161" s="553">
        <v>8.4699453551912565E-2</v>
      </c>
      <c r="I161" s="529" t="s">
        <v>373</v>
      </c>
      <c r="J161" s="263">
        <v>25</v>
      </c>
      <c r="K161" s="564">
        <v>1.002004008016032E-2</v>
      </c>
    </row>
    <row r="162" spans="1:12" ht="15.75" thickBot="1">
      <c r="A162" s="519" t="s">
        <v>364</v>
      </c>
      <c r="B162" s="250">
        <v>840</v>
      </c>
      <c r="C162" s="520">
        <v>0.19421965317919074</v>
      </c>
      <c r="E162" s="554" t="s">
        <v>374</v>
      </c>
      <c r="F162" s="249">
        <v>180</v>
      </c>
      <c r="G162" s="555">
        <v>9.8360655737704916E-2</v>
      </c>
      <c r="I162" s="532" t="s">
        <v>374</v>
      </c>
      <c r="J162" s="264">
        <v>125</v>
      </c>
      <c r="K162" s="565">
        <v>5.0100200400801605E-2</v>
      </c>
    </row>
    <row r="163" spans="1:12">
      <c r="A163" s="519" t="s">
        <v>365</v>
      </c>
      <c r="B163" s="251">
        <v>390</v>
      </c>
      <c r="C163" s="520">
        <v>9.0173410404624274E-2</v>
      </c>
      <c r="E163" s="550" t="s">
        <v>385</v>
      </c>
      <c r="F163" s="319">
        <v>500</v>
      </c>
      <c r="G163" s="551">
        <v>0.27322404371584702</v>
      </c>
      <c r="I163" s="28" t="s">
        <v>391</v>
      </c>
      <c r="J163" s="265">
        <v>235</v>
      </c>
      <c r="K163" s="518">
        <v>9.4188376753507011E-2</v>
      </c>
    </row>
    <row r="164" spans="1:12" ht="15.75" thickBot="1">
      <c r="A164" s="521" t="s">
        <v>366</v>
      </c>
      <c r="B164" s="251">
        <v>125</v>
      </c>
      <c r="C164" s="522">
        <v>2.8901734104046242E-2</v>
      </c>
      <c r="E164" s="552" t="s">
        <v>370</v>
      </c>
      <c r="F164" s="249">
        <v>295</v>
      </c>
      <c r="G164" s="553">
        <v>0.16120218579234974</v>
      </c>
      <c r="I164" s="529" t="s">
        <v>370</v>
      </c>
      <c r="J164" s="261">
        <v>45</v>
      </c>
      <c r="K164" s="564">
        <v>1.8036072144288578E-2</v>
      </c>
    </row>
    <row r="165" spans="1:12">
      <c r="A165" s="523" t="s">
        <v>367</v>
      </c>
      <c r="B165" s="248">
        <v>735</v>
      </c>
      <c r="C165" s="524">
        <v>0.16994219653179191</v>
      </c>
      <c r="E165" s="552" t="s">
        <v>373</v>
      </c>
      <c r="F165" s="249">
        <v>145</v>
      </c>
      <c r="G165" s="553">
        <v>7.9234972677595633E-2</v>
      </c>
      <c r="I165" s="529" t="s">
        <v>373</v>
      </c>
      <c r="J165" s="263">
        <v>75</v>
      </c>
      <c r="K165" s="564">
        <v>3.0060120240480961E-2</v>
      </c>
    </row>
    <row r="166" spans="1:12" ht="15.75" thickBot="1">
      <c r="A166" s="525" t="s">
        <v>368</v>
      </c>
      <c r="B166" s="249">
        <v>500</v>
      </c>
      <c r="C166" s="526">
        <v>0.11560693641618497</v>
      </c>
      <c r="E166" s="554" t="s">
        <v>374</v>
      </c>
      <c r="F166" s="249">
        <v>60</v>
      </c>
      <c r="G166" s="555">
        <v>3.2786885245901641E-2</v>
      </c>
      <c r="I166" s="532" t="s">
        <v>374</v>
      </c>
      <c r="J166" s="264">
        <v>115</v>
      </c>
      <c r="K166" s="565">
        <v>4.6092184368737472E-2</v>
      </c>
    </row>
    <row r="167" spans="1:12">
      <c r="A167" s="527" t="s">
        <v>369</v>
      </c>
      <c r="B167" s="252">
        <v>235</v>
      </c>
      <c r="C167" s="528">
        <v>5.4335260115606937E-2</v>
      </c>
      <c r="E167" s="550" t="s">
        <v>386</v>
      </c>
      <c r="F167" s="248">
        <v>855</v>
      </c>
      <c r="G167" s="551">
        <v>0.46721311475409838</v>
      </c>
      <c r="I167" s="28" t="s">
        <v>392</v>
      </c>
      <c r="J167" s="248">
        <v>425</v>
      </c>
      <c r="K167" s="518">
        <v>0.17034068136272545</v>
      </c>
    </row>
    <row r="168" spans="1:12">
      <c r="A168" s="529" t="s">
        <v>370</v>
      </c>
      <c r="B168" s="250">
        <v>340</v>
      </c>
      <c r="C168" s="530">
        <v>7.8612716763005783E-2</v>
      </c>
      <c r="E168" s="552" t="s">
        <v>370</v>
      </c>
      <c r="F168" s="250">
        <v>315</v>
      </c>
      <c r="G168" s="553">
        <v>0.1721311475409836</v>
      </c>
      <c r="I168" s="529" t="s">
        <v>370</v>
      </c>
      <c r="J168" s="249">
        <v>85</v>
      </c>
      <c r="K168" s="564">
        <v>3.406813627254509E-2</v>
      </c>
    </row>
    <row r="169" spans="1:12">
      <c r="A169" s="531" t="s">
        <v>371</v>
      </c>
      <c r="B169" s="249">
        <v>295</v>
      </c>
      <c r="C169" s="520">
        <v>6.8208092485549127E-2</v>
      </c>
      <c r="E169" s="552" t="s">
        <v>373</v>
      </c>
      <c r="F169" s="250">
        <v>300</v>
      </c>
      <c r="G169" s="553">
        <v>0.16393442622950818</v>
      </c>
      <c r="I169" s="529" t="s">
        <v>373</v>
      </c>
      <c r="J169" s="250">
        <v>100</v>
      </c>
      <c r="K169" s="564">
        <v>4.0080160320641281E-2</v>
      </c>
    </row>
    <row r="170" spans="1:12">
      <c r="A170" s="531" t="s">
        <v>372</v>
      </c>
      <c r="B170" s="250">
        <v>45</v>
      </c>
      <c r="C170" s="520">
        <v>1.0404624277456647E-2</v>
      </c>
      <c r="E170" s="552" t="s">
        <v>374</v>
      </c>
      <c r="F170" s="250">
        <v>240</v>
      </c>
      <c r="G170" s="553">
        <v>0.13114754098360656</v>
      </c>
      <c r="I170" s="529" t="s">
        <v>374</v>
      </c>
      <c r="J170" s="250">
        <v>240</v>
      </c>
      <c r="K170" s="564">
        <v>9.6192384769539077E-2</v>
      </c>
    </row>
    <row r="171" spans="1:12">
      <c r="A171" s="529" t="s">
        <v>373</v>
      </c>
      <c r="B171" s="249">
        <v>220</v>
      </c>
      <c r="C171" s="530">
        <v>5.086705202312139E-2</v>
      </c>
      <c r="E171" s="556" t="s">
        <v>2120</v>
      </c>
      <c r="F171" s="249">
        <v>420</v>
      </c>
      <c r="G171" s="557">
        <v>0.22950819672131148</v>
      </c>
      <c r="H171" s="316"/>
      <c r="I171" s="556" t="s">
        <v>2122</v>
      </c>
      <c r="J171" s="249">
        <v>485</v>
      </c>
      <c r="K171" s="566">
        <v>0.19438877755511022</v>
      </c>
      <c r="L171" s="316"/>
    </row>
    <row r="172" spans="1:12" ht="15.75" thickBot="1">
      <c r="A172" s="532" t="s">
        <v>374</v>
      </c>
      <c r="B172" s="254">
        <v>175</v>
      </c>
      <c r="C172" s="533">
        <v>4.046242774566474E-2</v>
      </c>
      <c r="E172" s="558" t="s">
        <v>2121</v>
      </c>
      <c r="F172" s="254">
        <v>510</v>
      </c>
      <c r="G172" s="559">
        <v>0.27868852459016391</v>
      </c>
      <c r="I172" s="558" t="s">
        <v>2123</v>
      </c>
      <c r="J172" s="254">
        <v>270</v>
      </c>
      <c r="K172" s="533">
        <v>0.10821643286573146</v>
      </c>
    </row>
    <row r="173" spans="1:12">
      <c r="A173" s="534" t="s">
        <v>375</v>
      </c>
      <c r="B173" s="255">
        <v>1280</v>
      </c>
      <c r="C173" s="535">
        <v>0.29595375722543354</v>
      </c>
    </row>
    <row r="174" spans="1:12">
      <c r="A174" s="536" t="s">
        <v>376</v>
      </c>
      <c r="B174" s="249">
        <v>855</v>
      </c>
      <c r="C174" s="537">
        <v>0.19768786127167631</v>
      </c>
    </row>
    <row r="175" spans="1:12">
      <c r="A175" s="538" t="s">
        <v>377</v>
      </c>
      <c r="B175" s="252">
        <v>425</v>
      </c>
      <c r="C175" s="539">
        <v>9.8265895953757232E-2</v>
      </c>
    </row>
    <row r="176" spans="1:12">
      <c r="A176" s="529" t="s">
        <v>370</v>
      </c>
      <c r="B176" s="249">
        <v>400</v>
      </c>
      <c r="C176" s="530">
        <v>9.2485549132947972E-2</v>
      </c>
    </row>
    <row r="177" spans="1:11">
      <c r="A177" s="529" t="s">
        <v>373</v>
      </c>
      <c r="B177" s="250">
        <v>400</v>
      </c>
      <c r="C177" s="530">
        <v>9.2485549132947972E-2</v>
      </c>
    </row>
    <row r="178" spans="1:11" ht="15.75" thickBot="1">
      <c r="A178" s="532" t="s">
        <v>374</v>
      </c>
      <c r="B178" s="254">
        <v>480</v>
      </c>
      <c r="C178" s="533">
        <v>0.11098265895953757</v>
      </c>
    </row>
    <row r="179" spans="1:11">
      <c r="A179" s="540" t="s">
        <v>378</v>
      </c>
      <c r="B179" s="255">
        <v>1685</v>
      </c>
      <c r="C179" s="541">
        <v>0.38959537572254338</v>
      </c>
    </row>
    <row r="180" spans="1:11">
      <c r="A180" s="542" t="s">
        <v>379</v>
      </c>
      <c r="B180" s="250">
        <v>930</v>
      </c>
      <c r="C180" s="543">
        <v>0.21502890173410405</v>
      </c>
    </row>
    <row r="181" spans="1:11">
      <c r="A181" s="542" t="s">
        <v>380</v>
      </c>
      <c r="B181" s="250">
        <v>755</v>
      </c>
      <c r="C181" s="543">
        <v>0.1745664739884393</v>
      </c>
    </row>
    <row r="182" spans="1:11">
      <c r="A182" s="542" t="s">
        <v>2118</v>
      </c>
      <c r="B182" s="250">
        <v>905</v>
      </c>
      <c r="C182" s="543">
        <v>0.2092485549132948</v>
      </c>
      <c r="D182" s="316"/>
    </row>
    <row r="183" spans="1:11" ht="15.75" thickBot="1">
      <c r="A183" s="544" t="s">
        <v>2119</v>
      </c>
      <c r="B183" s="254">
        <v>780</v>
      </c>
      <c r="C183" s="545">
        <v>0.18034682080924855</v>
      </c>
    </row>
    <row r="184" spans="1:11">
      <c r="F184" s="415"/>
      <c r="G184" s="415"/>
      <c r="J184" s="415"/>
      <c r="K184" s="415"/>
    </row>
    <row r="185" spans="1:11" ht="15.75" thickBot="1">
      <c r="A185" t="s">
        <v>808</v>
      </c>
      <c r="E185" s="415" t="s">
        <v>490</v>
      </c>
      <c r="F185" s="415"/>
      <c r="G185" s="415"/>
      <c r="I185" s="415" t="s">
        <v>491</v>
      </c>
      <c r="J185" s="415"/>
      <c r="K185" s="415"/>
    </row>
    <row r="186" spans="1:11">
      <c r="A186" s="508" t="s">
        <v>357</v>
      </c>
      <c r="B186" s="509" t="s">
        <v>5</v>
      </c>
      <c r="C186" s="510" t="s">
        <v>358</v>
      </c>
      <c r="E186" s="508" t="s">
        <v>381</v>
      </c>
      <c r="F186" s="509" t="s">
        <v>5</v>
      </c>
      <c r="G186" s="510" t="s">
        <v>358</v>
      </c>
      <c r="I186" s="508" t="s">
        <v>387</v>
      </c>
      <c r="J186" s="509" t="s">
        <v>5</v>
      </c>
      <c r="K186" s="560" t="s">
        <v>358</v>
      </c>
    </row>
    <row r="187" spans="1:11">
      <c r="A187" s="511" t="s">
        <v>359</v>
      </c>
      <c r="B187" s="512">
        <v>1330</v>
      </c>
      <c r="C187" s="513">
        <v>1</v>
      </c>
      <c r="E187" s="546" t="s">
        <v>382</v>
      </c>
      <c r="F187" s="318">
        <v>570</v>
      </c>
      <c r="G187" s="547">
        <v>1</v>
      </c>
      <c r="I187" s="30" t="s">
        <v>388</v>
      </c>
      <c r="J187" s="260">
        <v>760</v>
      </c>
      <c r="K187" s="561">
        <v>1</v>
      </c>
    </row>
    <row r="188" spans="1:11" ht="15.75" thickBot="1">
      <c r="A188" s="514" t="s">
        <v>360</v>
      </c>
      <c r="B188" s="247">
        <v>570</v>
      </c>
      <c r="C188" s="515">
        <v>0.42857142857142855</v>
      </c>
      <c r="E188" s="548" t="s">
        <v>383</v>
      </c>
      <c r="F188" s="249">
        <v>385</v>
      </c>
      <c r="G188" s="549">
        <v>0.67543859649122806</v>
      </c>
      <c r="I188" s="562" t="s">
        <v>389</v>
      </c>
      <c r="J188" s="261">
        <v>265</v>
      </c>
      <c r="K188" s="563">
        <v>0.34868421052631576</v>
      </c>
    </row>
    <row r="189" spans="1:11" ht="15.75" thickBot="1">
      <c r="A189" s="516" t="s">
        <v>361</v>
      </c>
      <c r="B189" s="247">
        <v>760</v>
      </c>
      <c r="C189" s="517">
        <v>0.5714285714285714</v>
      </c>
      <c r="E189" s="550" t="s">
        <v>384</v>
      </c>
      <c r="F189" s="319">
        <v>170</v>
      </c>
      <c r="G189" s="551">
        <v>0.2982456140350877</v>
      </c>
      <c r="I189" s="28" t="s">
        <v>390</v>
      </c>
      <c r="J189" s="262">
        <v>65</v>
      </c>
      <c r="K189" s="518">
        <v>8.5526315789473686E-2</v>
      </c>
    </row>
    <row r="190" spans="1:11">
      <c r="A190" s="28" t="s">
        <v>362</v>
      </c>
      <c r="B190" s="248">
        <v>650</v>
      </c>
      <c r="C190" s="518">
        <v>0.48872180451127817</v>
      </c>
      <c r="E190" s="552" t="s">
        <v>370</v>
      </c>
      <c r="F190" s="249">
        <v>65</v>
      </c>
      <c r="G190" s="553">
        <v>0.11403508771929824</v>
      </c>
      <c r="I190" s="529" t="s">
        <v>370</v>
      </c>
      <c r="J190" s="261">
        <v>0</v>
      </c>
      <c r="K190" s="564">
        <v>0</v>
      </c>
    </row>
    <row r="191" spans="1:11">
      <c r="A191" s="519" t="s">
        <v>363</v>
      </c>
      <c r="B191" s="249">
        <v>385</v>
      </c>
      <c r="C191" s="520">
        <v>0.28947368421052633</v>
      </c>
      <c r="E191" s="552" t="s">
        <v>373</v>
      </c>
      <c r="F191" s="249">
        <v>65</v>
      </c>
      <c r="G191" s="553">
        <v>0.11403508771929824</v>
      </c>
      <c r="I191" s="529" t="s">
        <v>373</v>
      </c>
      <c r="J191" s="263">
        <v>45</v>
      </c>
      <c r="K191" s="564">
        <v>5.921052631578947E-2</v>
      </c>
    </row>
    <row r="192" spans="1:11" ht="15.75" thickBot="1">
      <c r="A192" s="519" t="s">
        <v>364</v>
      </c>
      <c r="B192" s="250">
        <v>265</v>
      </c>
      <c r="C192" s="520">
        <v>0.19924812030075187</v>
      </c>
      <c r="E192" s="554" t="s">
        <v>374</v>
      </c>
      <c r="F192" s="249">
        <v>40</v>
      </c>
      <c r="G192" s="555">
        <v>7.0175438596491224E-2</v>
      </c>
      <c r="I192" s="532" t="s">
        <v>374</v>
      </c>
      <c r="J192" s="264">
        <v>20</v>
      </c>
      <c r="K192" s="565">
        <v>2.6315789473684209E-2</v>
      </c>
    </row>
    <row r="193" spans="1:12">
      <c r="A193" s="519" t="s">
        <v>365</v>
      </c>
      <c r="B193" s="251">
        <v>160</v>
      </c>
      <c r="C193" s="520">
        <v>0.12030075187969924</v>
      </c>
      <c r="E193" s="550" t="s">
        <v>385</v>
      </c>
      <c r="F193" s="319">
        <v>80</v>
      </c>
      <c r="G193" s="551">
        <v>0.14035087719298245</v>
      </c>
      <c r="I193" s="28" t="s">
        <v>391</v>
      </c>
      <c r="J193" s="265">
        <v>99</v>
      </c>
      <c r="K193" s="518">
        <v>0.13026315789473683</v>
      </c>
    </row>
    <row r="194" spans="1:12" ht="15.75" thickBot="1">
      <c r="A194" s="521" t="s">
        <v>366</v>
      </c>
      <c r="B194" s="251">
        <v>45</v>
      </c>
      <c r="C194" s="522">
        <v>3.3834586466165412E-2</v>
      </c>
      <c r="E194" s="552" t="s">
        <v>370</v>
      </c>
      <c r="F194" s="249">
        <v>20</v>
      </c>
      <c r="G194" s="553">
        <v>3.5087719298245612E-2</v>
      </c>
      <c r="I194" s="529" t="s">
        <v>370</v>
      </c>
      <c r="J194" s="261">
        <v>35</v>
      </c>
      <c r="K194" s="564">
        <v>4.6052631578947366E-2</v>
      </c>
    </row>
    <row r="195" spans="1:12">
      <c r="A195" s="523" t="s">
        <v>367</v>
      </c>
      <c r="B195" s="248">
        <v>179</v>
      </c>
      <c r="C195" s="524">
        <v>0.13458646616541353</v>
      </c>
      <c r="E195" s="552" t="s">
        <v>373</v>
      </c>
      <c r="F195" s="249">
        <v>60</v>
      </c>
      <c r="G195" s="553">
        <v>0.10526315789473684</v>
      </c>
      <c r="I195" s="529" t="s">
        <v>373</v>
      </c>
      <c r="J195" s="263">
        <v>4</v>
      </c>
      <c r="K195" s="564">
        <v>5.263157894736842E-3</v>
      </c>
    </row>
    <row r="196" spans="1:12" ht="15.75" thickBot="1">
      <c r="A196" s="525" t="s">
        <v>368</v>
      </c>
      <c r="B196" s="249">
        <v>80</v>
      </c>
      <c r="C196" s="526">
        <v>6.0150375939849621E-2</v>
      </c>
      <c r="E196" s="554" t="s">
        <v>374</v>
      </c>
      <c r="F196" s="249">
        <v>0</v>
      </c>
      <c r="G196" s="555">
        <v>0</v>
      </c>
      <c r="I196" s="532" t="s">
        <v>374</v>
      </c>
      <c r="J196" s="264">
        <v>60</v>
      </c>
      <c r="K196" s="565">
        <v>7.8947368421052627E-2</v>
      </c>
    </row>
    <row r="197" spans="1:12">
      <c r="A197" s="527" t="s">
        <v>369</v>
      </c>
      <c r="B197" s="252">
        <v>99</v>
      </c>
      <c r="C197" s="528">
        <v>7.4436090225563911E-2</v>
      </c>
      <c r="E197" s="550" t="s">
        <v>386</v>
      </c>
      <c r="F197" s="248">
        <v>250</v>
      </c>
      <c r="G197" s="551">
        <v>0.43859649122807015</v>
      </c>
      <c r="I197" s="28" t="s">
        <v>392</v>
      </c>
      <c r="J197" s="248">
        <v>164</v>
      </c>
      <c r="K197" s="518">
        <v>0.21578947368421053</v>
      </c>
    </row>
    <row r="198" spans="1:12">
      <c r="A198" s="529" t="s">
        <v>370</v>
      </c>
      <c r="B198" s="250">
        <v>55</v>
      </c>
      <c r="C198" s="530">
        <v>4.1353383458646614E-2</v>
      </c>
      <c r="E198" s="552" t="s">
        <v>370</v>
      </c>
      <c r="F198" s="250">
        <v>85</v>
      </c>
      <c r="G198" s="553">
        <v>0.14912280701754385</v>
      </c>
      <c r="I198" s="529" t="s">
        <v>370</v>
      </c>
      <c r="J198" s="249">
        <v>35</v>
      </c>
      <c r="K198" s="564">
        <v>4.6052631578947366E-2</v>
      </c>
    </row>
    <row r="199" spans="1:12">
      <c r="A199" s="531" t="s">
        <v>371</v>
      </c>
      <c r="B199" s="249">
        <v>20</v>
      </c>
      <c r="C199" s="520">
        <v>1.5037593984962405E-2</v>
      </c>
      <c r="E199" s="552" t="s">
        <v>373</v>
      </c>
      <c r="F199" s="250">
        <v>125</v>
      </c>
      <c r="G199" s="553">
        <v>0.21929824561403508</v>
      </c>
      <c r="I199" s="529" t="s">
        <v>373</v>
      </c>
      <c r="J199" s="250">
        <v>49</v>
      </c>
      <c r="K199" s="564">
        <v>6.4473684210526322E-2</v>
      </c>
    </row>
    <row r="200" spans="1:12">
      <c r="A200" s="531" t="s">
        <v>372</v>
      </c>
      <c r="B200" s="250">
        <v>35</v>
      </c>
      <c r="C200" s="520">
        <v>2.6315789473684209E-2</v>
      </c>
      <c r="E200" s="552" t="s">
        <v>374</v>
      </c>
      <c r="F200" s="250">
        <v>40</v>
      </c>
      <c r="G200" s="553">
        <v>7.0175438596491224E-2</v>
      </c>
      <c r="I200" s="529" t="s">
        <v>374</v>
      </c>
      <c r="J200" s="250">
        <v>80</v>
      </c>
      <c r="K200" s="564">
        <v>0.10526315789473684</v>
      </c>
    </row>
    <row r="201" spans="1:12">
      <c r="A201" s="529" t="s">
        <v>373</v>
      </c>
      <c r="B201" s="249">
        <v>64</v>
      </c>
      <c r="C201" s="530">
        <v>4.8120300751879702E-2</v>
      </c>
      <c r="E201" s="556" t="s">
        <v>2120</v>
      </c>
      <c r="F201" s="249">
        <v>220</v>
      </c>
      <c r="G201" s="557">
        <v>0.38596491228070173</v>
      </c>
      <c r="H201" s="316"/>
      <c r="I201" s="556" t="s">
        <v>2122</v>
      </c>
      <c r="J201" s="249">
        <v>150</v>
      </c>
      <c r="K201" s="566">
        <v>0.19736842105263158</v>
      </c>
      <c r="L201" s="316"/>
    </row>
    <row r="202" spans="1:12" ht="15.75" thickBot="1">
      <c r="A202" s="532" t="s">
        <v>374</v>
      </c>
      <c r="B202" s="254">
        <v>60</v>
      </c>
      <c r="C202" s="533">
        <v>4.5112781954887216E-2</v>
      </c>
      <c r="E202" s="558" t="s">
        <v>2121</v>
      </c>
      <c r="F202" s="254">
        <v>80</v>
      </c>
      <c r="G202" s="559">
        <v>0.14035087719298245</v>
      </c>
      <c r="I202" s="558" t="s">
        <v>2123</v>
      </c>
      <c r="J202" s="254">
        <v>138</v>
      </c>
      <c r="K202" s="533">
        <v>0.18157894736842106</v>
      </c>
    </row>
    <row r="203" spans="1:12">
      <c r="A203" s="534" t="s">
        <v>375</v>
      </c>
      <c r="B203" s="255">
        <v>414</v>
      </c>
      <c r="C203" s="535">
        <v>0.31127819548872182</v>
      </c>
    </row>
    <row r="204" spans="1:12">
      <c r="A204" s="536" t="s">
        <v>376</v>
      </c>
      <c r="B204" s="249">
        <v>250</v>
      </c>
      <c r="C204" s="537">
        <v>0.18796992481203006</v>
      </c>
    </row>
    <row r="205" spans="1:12">
      <c r="A205" s="538" t="s">
        <v>377</v>
      </c>
      <c r="B205" s="252">
        <v>164</v>
      </c>
      <c r="C205" s="539">
        <v>0.12330827067669173</v>
      </c>
    </row>
    <row r="206" spans="1:12">
      <c r="A206" s="529" t="s">
        <v>370</v>
      </c>
      <c r="B206" s="249">
        <v>120</v>
      </c>
      <c r="C206" s="530">
        <v>9.0225563909774431E-2</v>
      </c>
    </row>
    <row r="207" spans="1:12">
      <c r="A207" s="529" t="s">
        <v>373</v>
      </c>
      <c r="B207" s="250">
        <v>174</v>
      </c>
      <c r="C207" s="530">
        <v>0.13082706766917293</v>
      </c>
    </row>
    <row r="208" spans="1:12" ht="15.75" thickBot="1">
      <c r="A208" s="532" t="s">
        <v>374</v>
      </c>
      <c r="B208" s="254">
        <v>120</v>
      </c>
      <c r="C208" s="533">
        <v>9.0225563909774431E-2</v>
      </c>
    </row>
    <row r="209" spans="1:11">
      <c r="A209" s="540" t="s">
        <v>378</v>
      </c>
      <c r="B209" s="255">
        <v>588</v>
      </c>
      <c r="C209" s="541">
        <v>0.44210526315789472</v>
      </c>
    </row>
    <row r="210" spans="1:11">
      <c r="A210" s="542" t="s">
        <v>379</v>
      </c>
      <c r="B210" s="250">
        <v>300</v>
      </c>
      <c r="C210" s="543">
        <v>0.22556390977443608</v>
      </c>
    </row>
    <row r="211" spans="1:11">
      <c r="A211" s="542" t="s">
        <v>380</v>
      </c>
      <c r="B211" s="250">
        <v>288</v>
      </c>
      <c r="C211" s="543">
        <v>0.21654135338345865</v>
      </c>
    </row>
    <row r="212" spans="1:11">
      <c r="A212" s="542" t="s">
        <v>2118</v>
      </c>
      <c r="B212" s="250">
        <v>370</v>
      </c>
      <c r="C212" s="543">
        <v>0.2781954887218045</v>
      </c>
      <c r="D212" s="316"/>
    </row>
    <row r="213" spans="1:11" ht="15.75" thickBot="1">
      <c r="A213" s="544" t="s">
        <v>2119</v>
      </c>
      <c r="B213" s="254">
        <v>218</v>
      </c>
      <c r="C213" s="545">
        <v>0.16390977443609023</v>
      </c>
    </row>
    <row r="214" spans="1:11">
      <c r="F214" s="415"/>
      <c r="G214" s="415"/>
      <c r="J214" s="415"/>
      <c r="K214" s="415"/>
    </row>
    <row r="215" spans="1:11" ht="15.75" thickBot="1">
      <c r="A215" t="s">
        <v>809</v>
      </c>
      <c r="E215" s="415" t="s">
        <v>490</v>
      </c>
      <c r="F215" s="415"/>
      <c r="G215" s="415"/>
      <c r="I215" s="415" t="s">
        <v>491</v>
      </c>
      <c r="J215" s="415"/>
      <c r="K215" s="415"/>
    </row>
    <row r="216" spans="1:11">
      <c r="A216" s="508" t="s">
        <v>357</v>
      </c>
      <c r="B216" s="509" t="s">
        <v>5</v>
      </c>
      <c r="C216" s="510" t="s">
        <v>358</v>
      </c>
      <c r="E216" s="508" t="s">
        <v>381</v>
      </c>
      <c r="F216" s="509" t="s">
        <v>5</v>
      </c>
      <c r="G216" s="510" t="s">
        <v>358</v>
      </c>
      <c r="I216" s="508" t="s">
        <v>387</v>
      </c>
      <c r="J216" s="509" t="s">
        <v>5</v>
      </c>
      <c r="K216" s="560" t="s">
        <v>358</v>
      </c>
    </row>
    <row r="217" spans="1:11">
      <c r="A217" s="511" t="s">
        <v>359</v>
      </c>
      <c r="B217" s="512">
        <v>135</v>
      </c>
      <c r="C217" s="513">
        <v>1</v>
      </c>
      <c r="E217" s="546" t="s">
        <v>382</v>
      </c>
      <c r="F217" s="318">
        <v>55</v>
      </c>
      <c r="G217" s="547">
        <v>1</v>
      </c>
      <c r="I217" s="30" t="s">
        <v>388</v>
      </c>
      <c r="J217" s="260">
        <v>80</v>
      </c>
      <c r="K217" s="561">
        <v>1</v>
      </c>
    </row>
    <row r="218" spans="1:11" ht="15.75" thickBot="1">
      <c r="A218" s="514" t="s">
        <v>360</v>
      </c>
      <c r="B218" s="247">
        <v>55</v>
      </c>
      <c r="C218" s="515">
        <v>0.40740740740740738</v>
      </c>
      <c r="E218" s="548" t="s">
        <v>383</v>
      </c>
      <c r="F218" s="249">
        <v>18</v>
      </c>
      <c r="G218" s="549">
        <v>0.32727272727272727</v>
      </c>
      <c r="I218" s="562" t="s">
        <v>389</v>
      </c>
      <c r="J218" s="261">
        <v>24</v>
      </c>
      <c r="K218" s="563">
        <v>0.3</v>
      </c>
    </row>
    <row r="219" spans="1:11" ht="15.75" thickBot="1">
      <c r="A219" s="516" t="s">
        <v>361</v>
      </c>
      <c r="B219" s="247">
        <v>80</v>
      </c>
      <c r="C219" s="517">
        <v>0.59259259259259256</v>
      </c>
      <c r="E219" s="550" t="s">
        <v>384</v>
      </c>
      <c r="F219" s="319">
        <v>8</v>
      </c>
      <c r="G219" s="551">
        <v>0.14545454545454545</v>
      </c>
      <c r="I219" s="28" t="s">
        <v>390</v>
      </c>
      <c r="J219" s="262">
        <v>10</v>
      </c>
      <c r="K219" s="518">
        <v>0.125</v>
      </c>
    </row>
    <row r="220" spans="1:11">
      <c r="A220" s="28" t="s">
        <v>362</v>
      </c>
      <c r="B220" s="248">
        <v>42</v>
      </c>
      <c r="C220" s="518">
        <v>0.31111111111111112</v>
      </c>
      <c r="E220" s="552" t="s">
        <v>370</v>
      </c>
      <c r="F220" s="249">
        <v>0</v>
      </c>
      <c r="G220" s="553">
        <v>0</v>
      </c>
      <c r="I220" s="529" t="s">
        <v>370</v>
      </c>
      <c r="J220" s="261">
        <v>0</v>
      </c>
      <c r="K220" s="564">
        <v>0</v>
      </c>
    </row>
    <row r="221" spans="1:11">
      <c r="A221" s="519" t="s">
        <v>363</v>
      </c>
      <c r="B221" s="249">
        <v>18</v>
      </c>
      <c r="C221" s="520">
        <v>0.13333333333333333</v>
      </c>
      <c r="E221" s="552" t="s">
        <v>373</v>
      </c>
      <c r="F221" s="249">
        <v>4</v>
      </c>
      <c r="G221" s="553">
        <v>7.2727272727272724E-2</v>
      </c>
      <c r="I221" s="529" t="s">
        <v>373</v>
      </c>
      <c r="J221" s="263">
        <v>10</v>
      </c>
      <c r="K221" s="564">
        <v>0.125</v>
      </c>
    </row>
    <row r="222" spans="1:11" ht="15.75" thickBot="1">
      <c r="A222" s="519" t="s">
        <v>364</v>
      </c>
      <c r="B222" s="250">
        <v>24</v>
      </c>
      <c r="C222" s="520">
        <v>0.17777777777777778</v>
      </c>
      <c r="E222" s="554" t="s">
        <v>374</v>
      </c>
      <c r="F222" s="249">
        <v>4</v>
      </c>
      <c r="G222" s="555">
        <v>7.2727272727272724E-2</v>
      </c>
      <c r="I222" s="532" t="s">
        <v>374</v>
      </c>
      <c r="J222" s="264">
        <v>0</v>
      </c>
      <c r="K222" s="565">
        <v>0</v>
      </c>
    </row>
    <row r="223" spans="1:11">
      <c r="A223" s="519" t="s">
        <v>365</v>
      </c>
      <c r="B223" s="251">
        <v>4</v>
      </c>
      <c r="C223" s="520">
        <v>2.9629629629629631E-2</v>
      </c>
      <c r="E223" s="550" t="s">
        <v>385</v>
      </c>
      <c r="F223" s="319">
        <v>8</v>
      </c>
      <c r="G223" s="551">
        <v>0.14545454545454545</v>
      </c>
      <c r="I223" s="28" t="s">
        <v>391</v>
      </c>
      <c r="J223" s="265">
        <v>0</v>
      </c>
      <c r="K223" s="518">
        <v>0</v>
      </c>
    </row>
    <row r="224" spans="1:11" ht="15.75" thickBot="1">
      <c r="A224" s="521" t="s">
        <v>366</v>
      </c>
      <c r="B224" s="251">
        <v>0</v>
      </c>
      <c r="C224" s="522">
        <v>0</v>
      </c>
      <c r="E224" s="552" t="s">
        <v>370</v>
      </c>
      <c r="F224" s="249">
        <v>4</v>
      </c>
      <c r="G224" s="553">
        <v>7.2727272727272724E-2</v>
      </c>
      <c r="I224" s="529" t="s">
        <v>370</v>
      </c>
      <c r="J224" s="261">
        <v>0</v>
      </c>
      <c r="K224" s="564">
        <v>0</v>
      </c>
    </row>
    <row r="225" spans="1:12">
      <c r="A225" s="523" t="s">
        <v>367</v>
      </c>
      <c r="B225" s="248">
        <v>8</v>
      </c>
      <c r="C225" s="524">
        <v>5.9259259259259262E-2</v>
      </c>
      <c r="E225" s="552" t="s">
        <v>373</v>
      </c>
      <c r="F225" s="249">
        <v>4</v>
      </c>
      <c r="G225" s="553">
        <v>7.2727272727272724E-2</v>
      </c>
      <c r="I225" s="529" t="s">
        <v>373</v>
      </c>
      <c r="J225" s="263">
        <v>0</v>
      </c>
      <c r="K225" s="564">
        <v>0</v>
      </c>
    </row>
    <row r="226" spans="1:12" ht="15.75" thickBot="1">
      <c r="A226" s="525" t="s">
        <v>368</v>
      </c>
      <c r="B226" s="249">
        <v>8</v>
      </c>
      <c r="C226" s="526">
        <v>5.9259259259259262E-2</v>
      </c>
      <c r="E226" s="554" t="s">
        <v>374</v>
      </c>
      <c r="F226" s="249">
        <v>0</v>
      </c>
      <c r="G226" s="555">
        <v>0</v>
      </c>
      <c r="I226" s="532" t="s">
        <v>374</v>
      </c>
      <c r="J226" s="264">
        <v>0</v>
      </c>
      <c r="K226" s="565">
        <v>0</v>
      </c>
    </row>
    <row r="227" spans="1:12">
      <c r="A227" s="527" t="s">
        <v>369</v>
      </c>
      <c r="B227" s="252">
        <v>0</v>
      </c>
      <c r="C227" s="528">
        <v>0</v>
      </c>
      <c r="E227" s="550" t="s">
        <v>386</v>
      </c>
      <c r="F227" s="248">
        <v>16</v>
      </c>
      <c r="G227" s="551">
        <v>0.29090909090909089</v>
      </c>
      <c r="I227" s="28" t="s">
        <v>392</v>
      </c>
      <c r="J227" s="248">
        <v>10</v>
      </c>
      <c r="K227" s="518">
        <v>0.125</v>
      </c>
    </row>
    <row r="228" spans="1:12">
      <c r="A228" s="529" t="s">
        <v>370</v>
      </c>
      <c r="B228" s="250">
        <v>4</v>
      </c>
      <c r="C228" s="530">
        <v>2.9629629629629631E-2</v>
      </c>
      <c r="E228" s="552" t="s">
        <v>370</v>
      </c>
      <c r="F228" s="250">
        <v>4</v>
      </c>
      <c r="G228" s="553">
        <v>7.2727272727272724E-2</v>
      </c>
      <c r="I228" s="529" t="s">
        <v>370</v>
      </c>
      <c r="J228" s="249">
        <v>0</v>
      </c>
      <c r="K228" s="564">
        <v>0</v>
      </c>
    </row>
    <row r="229" spans="1:12">
      <c r="A229" s="531" t="s">
        <v>371</v>
      </c>
      <c r="B229" s="249">
        <v>4</v>
      </c>
      <c r="C229" s="520">
        <v>2.9629629629629631E-2</v>
      </c>
      <c r="E229" s="552" t="s">
        <v>373</v>
      </c>
      <c r="F229" s="250">
        <v>8</v>
      </c>
      <c r="G229" s="553">
        <v>0.14545454545454545</v>
      </c>
      <c r="I229" s="529" t="s">
        <v>373</v>
      </c>
      <c r="J229" s="250">
        <v>10</v>
      </c>
      <c r="K229" s="564">
        <v>0.125</v>
      </c>
    </row>
    <row r="230" spans="1:12">
      <c r="A230" s="531" t="s">
        <v>372</v>
      </c>
      <c r="B230" s="250">
        <v>0</v>
      </c>
      <c r="C230" s="520">
        <v>0</v>
      </c>
      <c r="E230" s="552" t="s">
        <v>374</v>
      </c>
      <c r="F230" s="250">
        <v>4</v>
      </c>
      <c r="G230" s="553">
        <v>7.2727272727272724E-2</v>
      </c>
      <c r="I230" s="529" t="s">
        <v>374</v>
      </c>
      <c r="J230" s="250">
        <v>0</v>
      </c>
      <c r="K230" s="564">
        <v>0</v>
      </c>
    </row>
    <row r="231" spans="1:12">
      <c r="A231" s="529" t="s">
        <v>373</v>
      </c>
      <c r="B231" s="249">
        <v>4</v>
      </c>
      <c r="C231" s="530">
        <v>2.9629629629629631E-2</v>
      </c>
      <c r="E231" s="556" t="s">
        <v>2120</v>
      </c>
      <c r="F231" s="249">
        <v>18</v>
      </c>
      <c r="G231" s="557">
        <v>0.32727272727272727</v>
      </c>
      <c r="H231" s="316"/>
      <c r="I231" s="556" t="s">
        <v>2122</v>
      </c>
      <c r="J231" s="249">
        <v>24</v>
      </c>
      <c r="K231" s="566">
        <v>0.3</v>
      </c>
      <c r="L231" s="316"/>
    </row>
    <row r="232" spans="1:12" ht="15.75" thickBot="1">
      <c r="A232" s="532" t="s">
        <v>374</v>
      </c>
      <c r="B232" s="254">
        <v>0</v>
      </c>
      <c r="C232" s="533">
        <v>0</v>
      </c>
      <c r="E232" s="558" t="s">
        <v>2121</v>
      </c>
      <c r="F232" s="254">
        <v>12</v>
      </c>
      <c r="G232" s="559">
        <v>0.21818181818181817</v>
      </c>
      <c r="I232" s="558" t="s">
        <v>2123</v>
      </c>
      <c r="J232" s="254">
        <v>4</v>
      </c>
      <c r="K232" s="533">
        <v>0.05</v>
      </c>
    </row>
    <row r="233" spans="1:12">
      <c r="A233" s="534" t="s">
        <v>375</v>
      </c>
      <c r="B233" s="255">
        <v>26</v>
      </c>
      <c r="C233" s="535">
        <v>0.19259259259259259</v>
      </c>
    </row>
    <row r="234" spans="1:12">
      <c r="A234" s="536" t="s">
        <v>376</v>
      </c>
      <c r="B234" s="249">
        <v>16</v>
      </c>
      <c r="C234" s="537">
        <v>0.11851851851851852</v>
      </c>
    </row>
    <row r="235" spans="1:12">
      <c r="A235" s="538" t="s">
        <v>377</v>
      </c>
      <c r="B235" s="252">
        <v>10</v>
      </c>
      <c r="C235" s="539">
        <v>7.407407407407407E-2</v>
      </c>
    </row>
    <row r="236" spans="1:12">
      <c r="A236" s="529" t="s">
        <v>370</v>
      </c>
      <c r="B236" s="249">
        <v>4</v>
      </c>
      <c r="C236" s="530">
        <v>2.9629629629629631E-2</v>
      </c>
    </row>
    <row r="237" spans="1:12">
      <c r="A237" s="529" t="s">
        <v>373</v>
      </c>
      <c r="B237" s="250">
        <v>18</v>
      </c>
      <c r="C237" s="530">
        <v>0.13333333333333333</v>
      </c>
    </row>
    <row r="238" spans="1:12" ht="15.75" thickBot="1">
      <c r="A238" s="532" t="s">
        <v>374</v>
      </c>
      <c r="B238" s="254">
        <v>4</v>
      </c>
      <c r="C238" s="533">
        <v>2.9629629629629631E-2</v>
      </c>
    </row>
    <row r="239" spans="1:12">
      <c r="A239" s="540" t="s">
        <v>378</v>
      </c>
      <c r="B239" s="255">
        <v>58</v>
      </c>
      <c r="C239" s="541">
        <v>0.42962962962962964</v>
      </c>
    </row>
    <row r="240" spans="1:12">
      <c r="A240" s="542" t="s">
        <v>379</v>
      </c>
      <c r="B240" s="250">
        <v>30</v>
      </c>
      <c r="C240" s="543">
        <v>0.22222222222222221</v>
      </c>
    </row>
    <row r="241" spans="1:11">
      <c r="A241" s="542" t="s">
        <v>380</v>
      </c>
      <c r="B241" s="250">
        <v>28</v>
      </c>
      <c r="C241" s="543">
        <v>0.2074074074074074</v>
      </c>
    </row>
    <row r="242" spans="1:11">
      <c r="A242" s="542" t="s">
        <v>2118</v>
      </c>
      <c r="B242" s="250">
        <v>42</v>
      </c>
      <c r="C242" s="543">
        <v>0.31111111111111112</v>
      </c>
      <c r="D242" s="316"/>
    </row>
    <row r="243" spans="1:11" s="504" customFormat="1" ht="15.75" thickBot="1">
      <c r="A243" s="544" t="s">
        <v>2119</v>
      </c>
      <c r="B243" s="254">
        <v>16</v>
      </c>
      <c r="C243" s="545">
        <v>0.11851851851851852</v>
      </c>
      <c r="D243" s="316"/>
    </row>
    <row r="244" spans="1:11" s="504" customFormat="1">
      <c r="D244" s="316"/>
    </row>
    <row r="245" spans="1:11" s="481" customFormat="1">
      <c r="D245" s="316"/>
    </row>
    <row r="246" spans="1:11" s="481" customFormat="1">
      <c r="D246" s="316"/>
    </row>
    <row r="247" spans="1:11" ht="15.75" thickBot="1">
      <c r="A247" t="s">
        <v>2107</v>
      </c>
    </row>
    <row r="248" spans="1:11">
      <c r="A248" s="508" t="s">
        <v>357</v>
      </c>
      <c r="B248" s="509" t="s">
        <v>5</v>
      </c>
      <c r="C248" s="510" t="s">
        <v>358</v>
      </c>
      <c r="D248" s="481"/>
      <c r="E248" s="508" t="s">
        <v>381</v>
      </c>
      <c r="F248" s="509" t="s">
        <v>5</v>
      </c>
      <c r="G248" s="510" t="s">
        <v>358</v>
      </c>
      <c r="H248" s="481"/>
      <c r="I248" s="508" t="s">
        <v>387</v>
      </c>
      <c r="J248" s="509" t="s">
        <v>5</v>
      </c>
      <c r="K248" s="560" t="s">
        <v>358</v>
      </c>
    </row>
    <row r="249" spans="1:11">
      <c r="A249" s="511" t="s">
        <v>359</v>
      </c>
      <c r="B249" s="512">
        <f t="shared" ref="B249:B273" si="0">B5-B37-B67-B97-B127-B157-B187-B217</f>
        <v>28485</v>
      </c>
      <c r="C249" s="513">
        <f>B249/$B$249</f>
        <v>1</v>
      </c>
      <c r="D249" s="481"/>
      <c r="E249" s="546" t="s">
        <v>382</v>
      </c>
      <c r="F249" s="318">
        <f t="shared" ref="F249:F264" si="1">F5-F37-F67-F97-F127-F157-F187-F217</f>
        <v>10385</v>
      </c>
      <c r="G249" s="547">
        <f>F249/$F$249</f>
        <v>1</v>
      </c>
      <c r="H249" s="481"/>
      <c r="I249" s="30" t="s">
        <v>388</v>
      </c>
      <c r="J249" s="260">
        <f t="shared" ref="J249:J262" si="2">J5-J37-J67-J97-J127-J157-J187-J217</f>
        <v>18100</v>
      </c>
      <c r="K249" s="561">
        <f>J249/$J$249</f>
        <v>1</v>
      </c>
    </row>
    <row r="250" spans="1:11" ht="15.75" thickBot="1">
      <c r="A250" s="514" t="s">
        <v>360</v>
      </c>
      <c r="B250" s="247">
        <f t="shared" si="0"/>
        <v>10385</v>
      </c>
      <c r="C250" s="515">
        <f t="shared" ref="C250:C275" si="3">B250/$B$249</f>
        <v>0.36457784799017029</v>
      </c>
      <c r="D250" s="481"/>
      <c r="E250" s="548" t="s">
        <v>383</v>
      </c>
      <c r="F250" s="249">
        <f t="shared" si="1"/>
        <v>6027</v>
      </c>
      <c r="G250" s="549">
        <f t="shared" ref="G250:G264" si="4">F250/$F$249</f>
        <v>0.58035628310062592</v>
      </c>
      <c r="H250" s="481"/>
      <c r="I250" s="562" t="s">
        <v>389</v>
      </c>
      <c r="J250" s="261">
        <f t="shared" si="2"/>
        <v>5266</v>
      </c>
      <c r="K250" s="563">
        <f t="shared" ref="K250:K264" si="5">J250/$J$249</f>
        <v>0.29093922651933701</v>
      </c>
    </row>
    <row r="251" spans="1:11" ht="15.75" thickBot="1">
      <c r="A251" s="516" t="s">
        <v>361</v>
      </c>
      <c r="B251" s="247">
        <f t="shared" si="0"/>
        <v>18100</v>
      </c>
      <c r="C251" s="517">
        <f t="shared" si="3"/>
        <v>0.63542215200982977</v>
      </c>
      <c r="D251" s="481"/>
      <c r="E251" s="550" t="s">
        <v>384</v>
      </c>
      <c r="F251" s="319">
        <f t="shared" si="1"/>
        <v>1449</v>
      </c>
      <c r="G251" s="551">
        <f t="shared" si="4"/>
        <v>0.13952816562349543</v>
      </c>
      <c r="H251" s="481"/>
      <c r="I251" s="28" t="s">
        <v>390</v>
      </c>
      <c r="J251" s="262">
        <f t="shared" si="2"/>
        <v>1032</v>
      </c>
      <c r="K251" s="518">
        <f t="shared" si="5"/>
        <v>5.701657458563536E-2</v>
      </c>
    </row>
    <row r="252" spans="1:11">
      <c r="A252" s="28" t="s">
        <v>362</v>
      </c>
      <c r="B252" s="248">
        <f t="shared" si="0"/>
        <v>11293</v>
      </c>
      <c r="C252" s="518">
        <f t="shared" si="3"/>
        <v>0.39645427417939266</v>
      </c>
      <c r="D252" s="481"/>
      <c r="E252" s="552" t="s">
        <v>370</v>
      </c>
      <c r="F252" s="249">
        <f t="shared" si="1"/>
        <v>91</v>
      </c>
      <c r="G252" s="553">
        <f t="shared" si="4"/>
        <v>8.7626384207992302E-3</v>
      </c>
      <c r="H252" s="481"/>
      <c r="I252" s="529" t="s">
        <v>370</v>
      </c>
      <c r="J252" s="261">
        <f t="shared" si="2"/>
        <v>195</v>
      </c>
      <c r="K252" s="564">
        <f t="shared" si="5"/>
        <v>1.0773480662983425E-2</v>
      </c>
    </row>
    <row r="253" spans="1:11">
      <c r="A253" s="519" t="s">
        <v>363</v>
      </c>
      <c r="B253" s="249">
        <f t="shared" si="0"/>
        <v>6027</v>
      </c>
      <c r="C253" s="520">
        <f t="shared" si="3"/>
        <v>0.21158504476040021</v>
      </c>
      <c r="D253" s="481"/>
      <c r="E253" s="552" t="s">
        <v>373</v>
      </c>
      <c r="F253" s="249">
        <f t="shared" si="1"/>
        <v>392</v>
      </c>
      <c r="G253" s="553">
        <f t="shared" si="4"/>
        <v>3.7746750120365914E-2</v>
      </c>
      <c r="H253" s="481"/>
      <c r="I253" s="529" t="s">
        <v>373</v>
      </c>
      <c r="J253" s="263">
        <f t="shared" si="2"/>
        <v>346</v>
      </c>
      <c r="K253" s="564">
        <f t="shared" si="5"/>
        <v>1.9116022099447513E-2</v>
      </c>
    </row>
    <row r="254" spans="1:11" ht="15.75" thickBot="1">
      <c r="A254" s="519" t="s">
        <v>364</v>
      </c>
      <c r="B254" s="250">
        <f t="shared" si="0"/>
        <v>5266</v>
      </c>
      <c r="C254" s="520">
        <f t="shared" si="3"/>
        <v>0.18486922941899245</v>
      </c>
      <c r="D254" s="481"/>
      <c r="E254" s="554" t="s">
        <v>374</v>
      </c>
      <c r="F254" s="249">
        <f t="shared" si="1"/>
        <v>966</v>
      </c>
      <c r="G254" s="555">
        <f t="shared" si="4"/>
        <v>9.3018777082330278E-2</v>
      </c>
      <c r="H254" s="481"/>
      <c r="I254" s="532" t="s">
        <v>374</v>
      </c>
      <c r="J254" s="264">
        <f t="shared" si="2"/>
        <v>491</v>
      </c>
      <c r="K254" s="565">
        <f t="shared" si="5"/>
        <v>2.712707182320442E-2</v>
      </c>
    </row>
    <row r="255" spans="1:11">
      <c r="A255" s="519" t="s">
        <v>365</v>
      </c>
      <c r="B255" s="251">
        <f t="shared" si="0"/>
        <v>1921</v>
      </c>
      <c r="C255" s="520">
        <f t="shared" si="3"/>
        <v>6.7439002984026677E-2</v>
      </c>
      <c r="D255" s="481"/>
      <c r="E255" s="550" t="s">
        <v>385</v>
      </c>
      <c r="F255" s="319">
        <f t="shared" si="1"/>
        <v>2788</v>
      </c>
      <c r="G255" s="551">
        <f t="shared" si="4"/>
        <v>0.26846413095811267</v>
      </c>
      <c r="H255" s="481"/>
      <c r="I255" s="28" t="s">
        <v>391</v>
      </c>
      <c r="J255" s="265">
        <f t="shared" si="2"/>
        <v>1617</v>
      </c>
      <c r="K255" s="518">
        <f t="shared" si="5"/>
        <v>8.9337016574585634E-2</v>
      </c>
    </row>
    <row r="256" spans="1:11" ht="15.75" thickBot="1">
      <c r="A256" s="521" t="s">
        <v>366</v>
      </c>
      <c r="B256" s="251">
        <f t="shared" si="0"/>
        <v>1230</v>
      </c>
      <c r="C256" s="522">
        <f t="shared" si="3"/>
        <v>4.318062137967351E-2</v>
      </c>
      <c r="D256" s="481"/>
      <c r="E256" s="552" t="s">
        <v>370</v>
      </c>
      <c r="F256" s="249">
        <f t="shared" si="1"/>
        <v>1211</v>
      </c>
      <c r="G256" s="553">
        <f t="shared" si="4"/>
        <v>0.11661049590755898</v>
      </c>
      <c r="H256" s="481"/>
      <c r="I256" s="529" t="s">
        <v>370</v>
      </c>
      <c r="J256" s="261">
        <f t="shared" si="2"/>
        <v>650</v>
      </c>
      <c r="K256" s="564">
        <f t="shared" si="5"/>
        <v>3.591160220994475E-2</v>
      </c>
    </row>
    <row r="257" spans="1:11">
      <c r="A257" s="523" t="s">
        <v>367</v>
      </c>
      <c r="B257" s="248">
        <f t="shared" si="0"/>
        <v>4405</v>
      </c>
      <c r="C257" s="524">
        <f t="shared" si="3"/>
        <v>0.15464279445322099</v>
      </c>
      <c r="D257" s="481"/>
      <c r="E257" s="552" t="s">
        <v>373</v>
      </c>
      <c r="F257" s="249">
        <f t="shared" si="1"/>
        <v>1016</v>
      </c>
      <c r="G257" s="553">
        <f t="shared" si="4"/>
        <v>9.7833413577274916E-2</v>
      </c>
      <c r="H257" s="481"/>
      <c r="I257" s="529" t="s">
        <v>373</v>
      </c>
      <c r="J257" s="263">
        <f t="shared" si="2"/>
        <v>427</v>
      </c>
      <c r="K257" s="564">
        <f t="shared" si="5"/>
        <v>2.3591160220994476E-2</v>
      </c>
    </row>
    <row r="258" spans="1:11" ht="15.75" thickBot="1">
      <c r="A258" s="525" t="s">
        <v>368</v>
      </c>
      <c r="B258" s="249">
        <f t="shared" si="0"/>
        <v>2788</v>
      </c>
      <c r="C258" s="526">
        <f t="shared" si="3"/>
        <v>9.7876075127259959E-2</v>
      </c>
      <c r="D258" s="481"/>
      <c r="E258" s="554" t="s">
        <v>374</v>
      </c>
      <c r="F258" s="249">
        <f t="shared" si="1"/>
        <v>561</v>
      </c>
      <c r="G258" s="555">
        <f t="shared" si="4"/>
        <v>5.4020221473278771E-2</v>
      </c>
      <c r="H258" s="481"/>
      <c r="I258" s="532" t="s">
        <v>374</v>
      </c>
      <c r="J258" s="264">
        <f t="shared" si="2"/>
        <v>540</v>
      </c>
      <c r="K258" s="565">
        <f t="shared" si="5"/>
        <v>2.9834254143646408E-2</v>
      </c>
    </row>
    <row r="259" spans="1:11">
      <c r="A259" s="527" t="s">
        <v>369</v>
      </c>
      <c r="B259" s="252">
        <f t="shared" si="0"/>
        <v>1617</v>
      </c>
      <c r="C259" s="528">
        <f t="shared" si="3"/>
        <v>5.6766719325961029E-2</v>
      </c>
      <c r="D259" s="481"/>
      <c r="E259" s="550" t="s">
        <v>386</v>
      </c>
      <c r="F259" s="248">
        <f t="shared" si="1"/>
        <v>4237</v>
      </c>
      <c r="G259" s="551">
        <f t="shared" si="4"/>
        <v>0.40799229658160807</v>
      </c>
      <c r="H259" s="481"/>
      <c r="I259" s="28" t="s">
        <v>392</v>
      </c>
      <c r="J259" s="248">
        <f t="shared" si="2"/>
        <v>2649</v>
      </c>
      <c r="K259" s="518">
        <f t="shared" si="5"/>
        <v>0.14635359116022101</v>
      </c>
    </row>
    <row r="260" spans="1:11">
      <c r="A260" s="529" t="s">
        <v>370</v>
      </c>
      <c r="B260" s="250">
        <f t="shared" si="0"/>
        <v>1861</v>
      </c>
      <c r="C260" s="530">
        <f t="shared" si="3"/>
        <v>6.5332631209408465E-2</v>
      </c>
      <c r="D260" s="481"/>
      <c r="E260" s="552" t="s">
        <v>370</v>
      </c>
      <c r="F260" s="250">
        <f t="shared" si="1"/>
        <v>1302</v>
      </c>
      <c r="G260" s="553">
        <f t="shared" si="4"/>
        <v>0.1253731343283582</v>
      </c>
      <c r="H260" s="481"/>
      <c r="I260" s="529" t="s">
        <v>370</v>
      </c>
      <c r="J260" s="249">
        <f t="shared" si="2"/>
        <v>845</v>
      </c>
      <c r="K260" s="564">
        <f t="shared" si="5"/>
        <v>4.6685082872928177E-2</v>
      </c>
    </row>
    <row r="261" spans="1:11">
      <c r="A261" s="531" t="s">
        <v>371</v>
      </c>
      <c r="B261" s="249">
        <f t="shared" si="0"/>
        <v>1211</v>
      </c>
      <c r="C261" s="520">
        <f t="shared" si="3"/>
        <v>4.251360365104441E-2</v>
      </c>
      <c r="D261" s="481"/>
      <c r="E261" s="552" t="s">
        <v>373</v>
      </c>
      <c r="F261" s="250">
        <f t="shared" si="1"/>
        <v>1408</v>
      </c>
      <c r="G261" s="553">
        <f t="shared" si="4"/>
        <v>0.13558016369764084</v>
      </c>
      <c r="H261" s="481"/>
      <c r="I261" s="529" t="s">
        <v>373</v>
      </c>
      <c r="J261" s="250">
        <f t="shared" si="2"/>
        <v>773</v>
      </c>
      <c r="K261" s="564">
        <f t="shared" si="5"/>
        <v>4.2707182320441989E-2</v>
      </c>
    </row>
    <row r="262" spans="1:11">
      <c r="A262" s="531" t="s">
        <v>372</v>
      </c>
      <c r="B262" s="250">
        <f t="shared" si="0"/>
        <v>650</v>
      </c>
      <c r="C262" s="520">
        <f t="shared" si="3"/>
        <v>2.2819027558364052E-2</v>
      </c>
      <c r="D262" s="481"/>
      <c r="E262" s="552" t="s">
        <v>374</v>
      </c>
      <c r="F262" s="250">
        <f t="shared" si="1"/>
        <v>1527</v>
      </c>
      <c r="G262" s="553">
        <f t="shared" si="4"/>
        <v>0.14703899855560906</v>
      </c>
      <c r="H262" s="481"/>
      <c r="I262" s="529" t="s">
        <v>374</v>
      </c>
      <c r="J262" s="250">
        <f t="shared" si="2"/>
        <v>1031</v>
      </c>
      <c r="K262" s="564">
        <f t="shared" si="5"/>
        <v>5.6961325966850829E-2</v>
      </c>
    </row>
    <row r="263" spans="1:11">
      <c r="A263" s="529" t="s">
        <v>373</v>
      </c>
      <c r="B263" s="249">
        <f t="shared" si="0"/>
        <v>1443</v>
      </c>
      <c r="C263" s="530">
        <f t="shared" si="3"/>
        <v>5.0658241179568193E-2</v>
      </c>
      <c r="D263" s="481"/>
      <c r="E263" s="556" t="s">
        <v>2120</v>
      </c>
      <c r="F263" s="249">
        <f t="shared" si="1"/>
        <v>2025</v>
      </c>
      <c r="G263" s="557">
        <f t="shared" si="4"/>
        <v>0.19499277804525758</v>
      </c>
      <c r="H263" s="316"/>
      <c r="I263" s="556" t="s">
        <v>2122</v>
      </c>
      <c r="J263" s="249">
        <f t="shared" ref="J263:J264" si="6">J19-J51-J81-J111-J141-J171-J201-J231</f>
        <v>3219</v>
      </c>
      <c r="K263" s="566">
        <f t="shared" si="5"/>
        <v>0.17784530386740333</v>
      </c>
    </row>
    <row r="264" spans="1:11" ht="15.75" thickBot="1">
      <c r="A264" s="532" t="s">
        <v>374</v>
      </c>
      <c r="B264" s="254">
        <f t="shared" si="0"/>
        <v>1101</v>
      </c>
      <c r="C264" s="533">
        <f t="shared" si="3"/>
        <v>3.8651922064244337E-2</v>
      </c>
      <c r="D264" s="481"/>
      <c r="E264" s="558" t="s">
        <v>2121</v>
      </c>
      <c r="F264" s="254">
        <f t="shared" si="1"/>
        <v>2795</v>
      </c>
      <c r="G264" s="559">
        <f t="shared" si="4"/>
        <v>0.26913818006740492</v>
      </c>
      <c r="H264" s="481"/>
      <c r="I264" s="558" t="s">
        <v>2123</v>
      </c>
      <c r="J264" s="254">
        <f t="shared" si="6"/>
        <v>2324</v>
      </c>
      <c r="K264" s="533">
        <f t="shared" si="5"/>
        <v>0.12839779005524862</v>
      </c>
    </row>
    <row r="265" spans="1:11">
      <c r="A265" s="534" t="s">
        <v>375</v>
      </c>
      <c r="B265" s="255">
        <f t="shared" si="0"/>
        <v>6886</v>
      </c>
      <c r="C265" s="535">
        <f t="shared" si="3"/>
        <v>0.2417412673336844</v>
      </c>
      <c r="D265" s="481"/>
      <c r="E265" s="481"/>
      <c r="F265" s="481"/>
      <c r="G265" s="481"/>
      <c r="H265" s="481"/>
      <c r="I265" s="481"/>
      <c r="J265" s="481"/>
      <c r="K265" s="481"/>
    </row>
    <row r="266" spans="1:11">
      <c r="A266" s="536" t="s">
        <v>376</v>
      </c>
      <c r="B266" s="249">
        <f t="shared" si="0"/>
        <v>4237</v>
      </c>
      <c r="C266" s="537">
        <f t="shared" si="3"/>
        <v>0.14874495348428998</v>
      </c>
      <c r="D266" s="481"/>
      <c r="E266" s="481" t="s">
        <v>393</v>
      </c>
      <c r="F266" s="481"/>
      <c r="G266" s="481"/>
      <c r="H266" s="481"/>
      <c r="I266" s="481" t="s">
        <v>393</v>
      </c>
      <c r="J266" s="481"/>
      <c r="K266" s="481"/>
    </row>
    <row r="267" spans="1:11">
      <c r="A267" s="538" t="s">
        <v>377</v>
      </c>
      <c r="B267" s="252">
        <f t="shared" si="0"/>
        <v>2649</v>
      </c>
      <c r="C267" s="539">
        <f t="shared" si="3"/>
        <v>9.2996313849394413E-2</v>
      </c>
      <c r="D267" s="481"/>
      <c r="E267" s="481"/>
      <c r="F267" s="481"/>
      <c r="G267" s="481"/>
      <c r="H267" s="481"/>
      <c r="I267" s="481"/>
      <c r="J267" s="481"/>
      <c r="K267" s="481"/>
    </row>
    <row r="268" spans="1:11">
      <c r="A268" s="529" t="s">
        <v>370</v>
      </c>
      <c r="B268" s="249">
        <f t="shared" si="0"/>
        <v>2147</v>
      </c>
      <c r="C268" s="530">
        <f t="shared" si="3"/>
        <v>7.5373003335088645E-2</v>
      </c>
      <c r="D268" s="481"/>
      <c r="E268" s="481"/>
      <c r="F268" s="481"/>
      <c r="G268" s="481"/>
      <c r="H268" s="481"/>
      <c r="I268" s="481"/>
      <c r="J268" s="481"/>
      <c r="K268" s="481"/>
    </row>
    <row r="269" spans="1:11">
      <c r="A269" s="529" t="s">
        <v>373</v>
      </c>
      <c r="B269" s="250">
        <f t="shared" si="0"/>
        <v>2181</v>
      </c>
      <c r="C269" s="530">
        <f t="shared" si="3"/>
        <v>7.6566614007372302E-2</v>
      </c>
      <c r="D269" s="481"/>
      <c r="E269" s="481"/>
      <c r="F269" s="481"/>
      <c r="G269" s="481"/>
      <c r="H269" s="481"/>
      <c r="I269" s="481"/>
      <c r="J269" s="481"/>
      <c r="K269" s="481"/>
    </row>
    <row r="270" spans="1:11" ht="15.75" thickBot="1">
      <c r="A270" s="532" t="s">
        <v>374</v>
      </c>
      <c r="B270" s="254">
        <f t="shared" si="0"/>
        <v>2558</v>
      </c>
      <c r="C270" s="533">
        <f t="shared" si="3"/>
        <v>8.9801649991223448E-2</v>
      </c>
      <c r="D270" s="481"/>
      <c r="E270" s="481"/>
      <c r="F270" s="481"/>
      <c r="G270" s="481"/>
      <c r="H270" s="481"/>
      <c r="I270" s="481"/>
      <c r="J270" s="481"/>
      <c r="K270" s="481"/>
    </row>
    <row r="271" spans="1:11">
      <c r="A271" s="540" t="s">
        <v>378</v>
      </c>
      <c r="B271" s="255">
        <f t="shared" si="0"/>
        <v>10363</v>
      </c>
      <c r="C271" s="541">
        <f t="shared" si="3"/>
        <v>0.36380551167281028</v>
      </c>
      <c r="D271" s="481"/>
      <c r="E271" s="481"/>
      <c r="F271" s="481"/>
      <c r="G271" s="481"/>
      <c r="H271" s="481"/>
      <c r="I271" s="481"/>
      <c r="J271" s="481"/>
      <c r="K271" s="481"/>
    </row>
    <row r="272" spans="1:11">
      <c r="A272" s="542" t="s">
        <v>379</v>
      </c>
      <c r="B272" s="250">
        <f t="shared" si="0"/>
        <v>4820</v>
      </c>
      <c r="C272" s="543">
        <f t="shared" si="3"/>
        <v>0.16921186589433035</v>
      </c>
      <c r="D272" s="481"/>
      <c r="E272" s="481"/>
      <c r="F272" s="481"/>
      <c r="G272" s="481"/>
      <c r="H272" s="481"/>
      <c r="I272" s="481"/>
      <c r="J272" s="481"/>
      <c r="K272" s="481"/>
    </row>
    <row r="273" spans="1:11">
      <c r="A273" s="542" t="s">
        <v>380</v>
      </c>
      <c r="B273" s="250">
        <f t="shared" si="0"/>
        <v>5543</v>
      </c>
      <c r="C273" s="543">
        <f t="shared" si="3"/>
        <v>0.1945936457784799</v>
      </c>
      <c r="D273" s="481"/>
      <c r="E273" s="481"/>
      <c r="F273" s="481"/>
      <c r="G273" s="481"/>
      <c r="H273" s="481"/>
      <c r="I273" s="481"/>
      <c r="J273" s="481"/>
      <c r="K273" s="481"/>
    </row>
    <row r="274" spans="1:11">
      <c r="A274" s="542" t="s">
        <v>2118</v>
      </c>
      <c r="B274" s="250">
        <f t="shared" ref="B274:B275" si="7">B30-B62-B92-B122-B152-B182-B212-B242</f>
        <v>5244</v>
      </c>
      <c r="C274" s="543">
        <f t="shared" si="3"/>
        <v>0.18409689310163244</v>
      </c>
      <c r="D274" s="316"/>
      <c r="E274" s="481"/>
      <c r="F274" s="481"/>
      <c r="G274" s="481"/>
      <c r="H274" s="481"/>
      <c r="I274" s="481"/>
      <c r="J274" s="481"/>
      <c r="K274" s="481"/>
    </row>
    <row r="275" spans="1:11" ht="15.75" thickBot="1">
      <c r="A275" s="544" t="s">
        <v>2119</v>
      </c>
      <c r="B275" s="254">
        <f t="shared" si="7"/>
        <v>5119</v>
      </c>
      <c r="C275" s="545">
        <f t="shared" si="3"/>
        <v>0.17970861857117781</v>
      </c>
      <c r="D275" s="481"/>
      <c r="E275" s="481"/>
      <c r="F275" s="481"/>
      <c r="G275" s="481"/>
      <c r="H275" s="481"/>
      <c r="I275" s="481"/>
      <c r="J275" s="481"/>
      <c r="K275" s="481"/>
    </row>
    <row r="277" spans="1:11">
      <c r="A277" s="481" t="s">
        <v>393</v>
      </c>
    </row>
  </sheetData>
  <pageMargins left="0.7" right="0.7" top="0.75" bottom="0.75" header="0.3" footer="0.3"/>
  <pageSetup orientation="landscape" r:id="rId1"/>
  <headerFooter>
    <oddHeader>&amp;L6th Cycle Housing Element Data Package&amp;CHumboldt County and the Cities Within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25"/>
  <sheetViews>
    <sheetView zoomScale="85" zoomScaleNormal="85" workbookViewId="0">
      <selection activeCell="A36" sqref="A36:XFD55"/>
    </sheetView>
  </sheetViews>
  <sheetFormatPr defaultRowHeight="15"/>
  <cols>
    <col min="1" max="1" width="41.5703125" customWidth="1"/>
    <col min="2" max="2" width="12.42578125" customWidth="1"/>
    <col min="3" max="3" width="11.140625" customWidth="1"/>
    <col min="4" max="4" width="10.42578125" customWidth="1"/>
    <col min="5" max="5" width="11.85546875" customWidth="1"/>
    <col min="7" max="7" width="13.140625" customWidth="1"/>
    <col min="8" max="8" width="13.42578125" bestFit="1" customWidth="1"/>
    <col min="9" max="9" width="10.140625" bestFit="1" customWidth="1"/>
    <col min="11" max="11" width="12.28515625" customWidth="1"/>
    <col min="14" max="14" width="11.140625" customWidth="1"/>
    <col min="15" max="15" width="9.140625" customWidth="1"/>
    <col min="17" max="17" width="11.140625" customWidth="1"/>
    <col min="18" max="18" width="22.140625" bestFit="1" customWidth="1"/>
    <col min="19" max="19" width="13.28515625" customWidth="1"/>
    <col min="20" max="20" width="11.5703125" customWidth="1"/>
    <col min="22" max="22" width="10.140625" bestFit="1" customWidth="1"/>
    <col min="23" max="23" width="11.140625" customWidth="1"/>
    <col min="24" max="24" width="9.85546875" customWidth="1"/>
    <col min="26" max="26" width="11.5703125" customWidth="1"/>
    <col min="29" max="29" width="12.28515625" customWidth="1"/>
    <col min="32" max="32" width="11.7109375" customWidth="1"/>
  </cols>
  <sheetData>
    <row r="1" spans="1:56" ht="19.5" thickBot="1">
      <c r="A1" s="22" t="s">
        <v>98</v>
      </c>
    </row>
    <row r="2" spans="1:56" ht="15" customHeight="1" thickBot="1">
      <c r="A2" s="377" t="s">
        <v>6</v>
      </c>
      <c r="B2" s="644" t="s">
        <v>796</v>
      </c>
      <c r="C2" s="645"/>
      <c r="D2" s="644" t="s">
        <v>801</v>
      </c>
      <c r="E2" s="645"/>
      <c r="F2" s="644" t="s">
        <v>804</v>
      </c>
      <c r="G2" s="645"/>
      <c r="H2" s="644" t="s">
        <v>805</v>
      </c>
      <c r="I2" s="645"/>
      <c r="J2" s="644" t="s">
        <v>806</v>
      </c>
      <c r="K2" s="645"/>
      <c r="L2" s="644" t="s">
        <v>807</v>
      </c>
      <c r="M2" s="645"/>
      <c r="N2" s="644" t="s">
        <v>808</v>
      </c>
      <c r="O2" s="645"/>
      <c r="P2" s="644" t="s">
        <v>809</v>
      </c>
      <c r="Q2" s="645"/>
      <c r="R2" s="503" t="s">
        <v>224</v>
      </c>
      <c r="S2" s="106"/>
    </row>
    <row r="3" spans="1:56" s="106" customFormat="1" ht="48.75" customHeight="1" thickBot="1">
      <c r="A3" s="344" t="s">
        <v>0</v>
      </c>
      <c r="B3" s="379" t="s">
        <v>74</v>
      </c>
      <c r="C3" s="379" t="s">
        <v>108</v>
      </c>
      <c r="D3" s="345" t="s">
        <v>74</v>
      </c>
      <c r="E3" s="379" t="s">
        <v>108</v>
      </c>
      <c r="F3" s="413" t="s">
        <v>74</v>
      </c>
      <c r="G3" s="379" t="s">
        <v>108</v>
      </c>
      <c r="H3" s="413" t="s">
        <v>74</v>
      </c>
      <c r="I3" s="379" t="s">
        <v>108</v>
      </c>
      <c r="J3" s="413" t="s">
        <v>74</v>
      </c>
      <c r="K3" s="379" t="s">
        <v>108</v>
      </c>
      <c r="L3" s="413" t="s">
        <v>74</v>
      </c>
      <c r="M3" s="379" t="s">
        <v>108</v>
      </c>
      <c r="N3" s="413" t="s">
        <v>74</v>
      </c>
      <c r="O3" s="379" t="s">
        <v>108</v>
      </c>
      <c r="P3" s="413" t="s">
        <v>74</v>
      </c>
      <c r="Q3" s="379" t="s">
        <v>108</v>
      </c>
      <c r="R3" s="345" t="s">
        <v>74</v>
      </c>
    </row>
    <row r="4" spans="1:56" s="200" customFormat="1" ht="16.5" customHeight="1">
      <c r="A4" s="386" t="s">
        <v>88</v>
      </c>
      <c r="B4" s="387" t="s">
        <v>928</v>
      </c>
      <c r="C4" s="388" t="s">
        <v>977</v>
      </c>
      <c r="D4" s="389" t="s">
        <v>929</v>
      </c>
      <c r="E4" s="388" t="s">
        <v>979</v>
      </c>
      <c r="F4" s="389" t="s">
        <v>930</v>
      </c>
      <c r="G4" s="388" t="s">
        <v>200</v>
      </c>
      <c r="H4" s="389" t="s">
        <v>931</v>
      </c>
      <c r="I4" s="388" t="s">
        <v>980</v>
      </c>
      <c r="J4" s="389" t="s">
        <v>932</v>
      </c>
      <c r="K4" s="388" t="s">
        <v>981</v>
      </c>
      <c r="L4" s="389" t="s">
        <v>933</v>
      </c>
      <c r="M4" s="388" t="s">
        <v>591</v>
      </c>
      <c r="N4" s="389" t="s">
        <v>934</v>
      </c>
      <c r="O4" s="388" t="s">
        <v>618</v>
      </c>
      <c r="P4" s="389" t="s">
        <v>935</v>
      </c>
      <c r="Q4" s="388" t="s">
        <v>594</v>
      </c>
      <c r="R4" s="389">
        <f>B4-D4-F4-H4-J4-L4-N4-P4</f>
        <v>18243</v>
      </c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  <c r="AK4" s="346"/>
      <c r="AL4" s="346"/>
      <c r="AM4" s="346"/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6"/>
      <c r="BC4" s="346"/>
      <c r="BD4" s="346"/>
    </row>
    <row r="5" spans="1:56" s="139" customFormat="1">
      <c r="A5" s="385" t="s">
        <v>245</v>
      </c>
      <c r="B5" s="384" t="s">
        <v>955</v>
      </c>
      <c r="C5" s="382" t="s">
        <v>978</v>
      </c>
      <c r="D5" s="383" t="s">
        <v>956</v>
      </c>
      <c r="E5" s="380" t="s">
        <v>982</v>
      </c>
      <c r="F5" s="383" t="s">
        <v>587</v>
      </c>
      <c r="G5" s="380" t="s">
        <v>981</v>
      </c>
      <c r="H5" s="383" t="s">
        <v>957</v>
      </c>
      <c r="I5" s="380" t="s">
        <v>983</v>
      </c>
      <c r="J5" s="383" t="s">
        <v>744</v>
      </c>
      <c r="K5" s="380" t="s">
        <v>198</v>
      </c>
      <c r="L5" s="383" t="s">
        <v>958</v>
      </c>
      <c r="M5" s="380" t="s">
        <v>984</v>
      </c>
      <c r="N5" s="383" t="s">
        <v>959</v>
      </c>
      <c r="O5" s="380" t="s">
        <v>109</v>
      </c>
      <c r="P5" s="383" t="s">
        <v>192</v>
      </c>
      <c r="Q5" s="380" t="s">
        <v>985</v>
      </c>
      <c r="R5" s="381">
        <f>B5-D5-F5-H5-J5-L5-N5-P5</f>
        <v>10285</v>
      </c>
    </row>
    <row r="6" spans="1:56" s="139" customFormat="1">
      <c r="A6" s="378" t="s">
        <v>781</v>
      </c>
      <c r="B6" s="197"/>
      <c r="C6" s="198"/>
      <c r="D6" s="198"/>
      <c r="E6" s="197"/>
      <c r="F6" s="198"/>
      <c r="G6" s="198"/>
      <c r="H6" s="197"/>
      <c r="I6" s="198"/>
      <c r="J6" s="198"/>
      <c r="K6" s="197"/>
      <c r="L6" s="198"/>
      <c r="M6" s="198"/>
      <c r="N6" s="197"/>
      <c r="O6" s="198"/>
      <c r="P6" s="198"/>
      <c r="Q6" s="197"/>
      <c r="R6" s="198"/>
      <c r="S6" s="198"/>
      <c r="T6" s="483"/>
      <c r="U6" s="198"/>
      <c r="V6" s="198"/>
      <c r="W6" s="197"/>
      <c r="X6" s="198"/>
      <c r="Y6" s="198"/>
      <c r="Z6" s="197"/>
      <c r="AA6" s="198"/>
      <c r="AB6" s="198"/>
      <c r="AC6" s="197"/>
      <c r="AD6" s="198"/>
      <c r="AE6" s="198"/>
      <c r="AF6" s="199"/>
      <c r="AG6" s="199"/>
      <c r="AH6" s="199"/>
    </row>
    <row r="7" spans="1:56" s="60" customFormat="1">
      <c r="A7" s="196"/>
    </row>
    <row r="8" spans="1:56" ht="19.5" thickBot="1">
      <c r="A8" s="22" t="s">
        <v>175</v>
      </c>
      <c r="B8" s="22"/>
      <c r="C8" s="22"/>
      <c r="D8" s="22"/>
      <c r="E8" s="22"/>
      <c r="F8" s="22"/>
      <c r="G8" s="22"/>
      <c r="H8" s="22"/>
      <c r="O8" s="25"/>
    </row>
    <row r="9" spans="1:56" ht="33.75" customHeight="1" thickBot="1">
      <c r="A9" s="597" t="s">
        <v>783</v>
      </c>
      <c r="B9" s="598"/>
      <c r="C9" s="598"/>
      <c r="D9" s="598"/>
      <c r="E9" s="598"/>
      <c r="F9" s="598"/>
      <c r="G9" s="599"/>
      <c r="H9" s="346"/>
    </row>
    <row r="10" spans="1:56" ht="15" customHeight="1" thickBot="1">
      <c r="A10" s="624" t="s">
        <v>78</v>
      </c>
      <c r="B10" s="625"/>
      <c r="C10" s="622" t="s">
        <v>798</v>
      </c>
      <c r="D10" s="623"/>
      <c r="E10" s="622" t="s">
        <v>802</v>
      </c>
      <c r="F10" s="623"/>
      <c r="G10" s="648" t="s">
        <v>804</v>
      </c>
      <c r="H10" s="649"/>
      <c r="I10" s="648" t="s">
        <v>805</v>
      </c>
      <c r="J10" s="649"/>
      <c r="K10" s="648" t="s">
        <v>806</v>
      </c>
      <c r="L10" s="649"/>
      <c r="M10" s="648" t="s">
        <v>807</v>
      </c>
      <c r="N10" s="649"/>
      <c r="O10" s="648" t="s">
        <v>808</v>
      </c>
      <c r="P10" s="649"/>
      <c r="Q10" s="648" t="s">
        <v>809</v>
      </c>
      <c r="R10" s="649"/>
      <c r="S10" s="500" t="s">
        <v>224</v>
      </c>
      <c r="T10" s="346"/>
    </row>
    <row r="11" spans="1:56" ht="15" customHeight="1">
      <c r="A11" s="33"/>
      <c r="B11" s="34"/>
      <c r="C11" s="35" t="s">
        <v>74</v>
      </c>
      <c r="D11" s="35" t="s">
        <v>108</v>
      </c>
      <c r="E11" s="35" t="s">
        <v>74</v>
      </c>
      <c r="F11" s="35" t="s">
        <v>108</v>
      </c>
      <c r="G11" s="430" t="s">
        <v>74</v>
      </c>
      <c r="H11" s="430" t="s">
        <v>108</v>
      </c>
      <c r="I11" s="430" t="s">
        <v>74</v>
      </c>
      <c r="J11" s="430" t="s">
        <v>108</v>
      </c>
      <c r="K11" s="430" t="s">
        <v>74</v>
      </c>
      <c r="L11" s="430" t="s">
        <v>108</v>
      </c>
      <c r="M11" s="430" t="s">
        <v>74</v>
      </c>
      <c r="N11" s="430" t="s">
        <v>108</v>
      </c>
      <c r="O11" s="430" t="s">
        <v>74</v>
      </c>
      <c r="P11" s="430" t="s">
        <v>108</v>
      </c>
      <c r="Q11" s="430" t="s">
        <v>74</v>
      </c>
      <c r="R11" s="430" t="s">
        <v>108</v>
      </c>
      <c r="S11" s="433" t="s">
        <v>74</v>
      </c>
      <c r="T11" s="346"/>
    </row>
    <row r="12" spans="1:56" ht="15.75">
      <c r="A12" s="626" t="s">
        <v>79</v>
      </c>
      <c r="B12" s="627"/>
      <c r="C12" s="306" t="s">
        <v>921</v>
      </c>
      <c r="D12" s="310" t="s">
        <v>986</v>
      </c>
      <c r="E12" s="308" t="s">
        <v>922</v>
      </c>
      <c r="F12" s="426" t="s">
        <v>987</v>
      </c>
      <c r="G12" s="394" t="s">
        <v>923</v>
      </c>
      <c r="H12" s="394" t="s">
        <v>258</v>
      </c>
      <c r="I12" s="394" t="s">
        <v>924</v>
      </c>
      <c r="J12" s="394" t="s">
        <v>988</v>
      </c>
      <c r="K12" s="394" t="s">
        <v>925</v>
      </c>
      <c r="L12" s="394" t="s">
        <v>989</v>
      </c>
      <c r="M12" s="394" t="s">
        <v>926</v>
      </c>
      <c r="N12" s="394" t="s">
        <v>990</v>
      </c>
      <c r="O12" s="394" t="s">
        <v>927</v>
      </c>
      <c r="P12" s="394" t="s">
        <v>117</v>
      </c>
      <c r="Q12" s="394" t="s">
        <v>211</v>
      </c>
      <c r="R12" s="394" t="s">
        <v>458</v>
      </c>
      <c r="S12" s="434">
        <f>C12-E12-G12-I12-K12-M12-O12-Q12</f>
        <v>28528</v>
      </c>
      <c r="T12" s="346"/>
    </row>
    <row r="13" spans="1:56">
      <c r="A13" s="628" t="s">
        <v>80</v>
      </c>
      <c r="B13" s="628"/>
      <c r="C13" s="307" t="s">
        <v>928</v>
      </c>
      <c r="D13" s="311" t="s">
        <v>977</v>
      </c>
      <c r="E13" s="309" t="s">
        <v>929</v>
      </c>
      <c r="F13" s="427" t="s">
        <v>979</v>
      </c>
      <c r="G13" s="431" t="s">
        <v>930</v>
      </c>
      <c r="H13" s="431" t="s">
        <v>200</v>
      </c>
      <c r="I13" s="431" t="s">
        <v>931</v>
      </c>
      <c r="J13" s="431" t="s">
        <v>980</v>
      </c>
      <c r="K13" s="431" t="s">
        <v>932</v>
      </c>
      <c r="L13" s="431" t="s">
        <v>981</v>
      </c>
      <c r="M13" s="431" t="s">
        <v>933</v>
      </c>
      <c r="N13" s="431" t="s">
        <v>591</v>
      </c>
      <c r="O13" s="431" t="s">
        <v>934</v>
      </c>
      <c r="P13" s="431" t="s">
        <v>618</v>
      </c>
      <c r="Q13" s="431" t="s">
        <v>935</v>
      </c>
      <c r="R13" s="431" t="s">
        <v>594</v>
      </c>
      <c r="S13" s="434">
        <f t="shared" ref="S13:S32" si="0">C13-E13-G13-I13-K13-M13-O13-Q13</f>
        <v>18243</v>
      </c>
      <c r="T13" s="346"/>
      <c r="Y13" s="127"/>
    </row>
    <row r="14" spans="1:56">
      <c r="A14" s="601" t="s">
        <v>99</v>
      </c>
      <c r="B14" s="601"/>
      <c r="C14" s="306" t="s">
        <v>991</v>
      </c>
      <c r="D14" s="310" t="s">
        <v>212</v>
      </c>
      <c r="E14" s="308" t="s">
        <v>992</v>
      </c>
      <c r="F14" s="426" t="s">
        <v>436</v>
      </c>
      <c r="G14" s="394" t="s">
        <v>58</v>
      </c>
      <c r="H14" s="394" t="s">
        <v>119</v>
      </c>
      <c r="I14" s="394" t="s">
        <v>709</v>
      </c>
      <c r="J14" s="394" t="s">
        <v>523</v>
      </c>
      <c r="K14" s="394" t="s">
        <v>58</v>
      </c>
      <c r="L14" s="394" t="s">
        <v>119</v>
      </c>
      <c r="M14" s="394" t="s">
        <v>60</v>
      </c>
      <c r="N14" s="394" t="s">
        <v>601</v>
      </c>
      <c r="O14" s="394" t="s">
        <v>58</v>
      </c>
      <c r="P14" s="394" t="s">
        <v>119</v>
      </c>
      <c r="Q14" s="394" t="s">
        <v>58</v>
      </c>
      <c r="R14" s="394" t="s">
        <v>119</v>
      </c>
      <c r="S14" s="434">
        <f t="shared" si="0"/>
        <v>127</v>
      </c>
      <c r="T14" s="346"/>
      <c r="Y14" s="127"/>
    </row>
    <row r="15" spans="1:56">
      <c r="A15" s="601" t="s">
        <v>100</v>
      </c>
      <c r="B15" s="601"/>
      <c r="C15" s="306" t="s">
        <v>993</v>
      </c>
      <c r="D15" s="310" t="s">
        <v>994</v>
      </c>
      <c r="E15" s="308" t="s">
        <v>995</v>
      </c>
      <c r="F15" s="426" t="s">
        <v>438</v>
      </c>
      <c r="G15" s="394" t="s">
        <v>534</v>
      </c>
      <c r="H15" s="394" t="s">
        <v>205</v>
      </c>
      <c r="I15" s="394" t="s">
        <v>996</v>
      </c>
      <c r="J15" s="394" t="s">
        <v>288</v>
      </c>
      <c r="K15" s="394" t="s">
        <v>63</v>
      </c>
      <c r="L15" s="394" t="s">
        <v>498</v>
      </c>
      <c r="M15" s="394" t="s">
        <v>455</v>
      </c>
      <c r="N15" s="394" t="s">
        <v>433</v>
      </c>
      <c r="O15" s="394" t="s">
        <v>935</v>
      </c>
      <c r="P15" s="394" t="s">
        <v>504</v>
      </c>
      <c r="Q15" s="394" t="s">
        <v>600</v>
      </c>
      <c r="R15" s="394" t="s">
        <v>997</v>
      </c>
      <c r="S15" s="434">
        <f t="shared" si="0"/>
        <v>1238</v>
      </c>
      <c r="T15" s="346"/>
      <c r="Y15" s="127"/>
    </row>
    <row r="16" spans="1:56">
      <c r="A16" s="601" t="s">
        <v>101</v>
      </c>
      <c r="B16" s="601"/>
      <c r="C16" s="306" t="s">
        <v>998</v>
      </c>
      <c r="D16" s="310" t="s">
        <v>999</v>
      </c>
      <c r="E16" s="308" t="s">
        <v>949</v>
      </c>
      <c r="F16" s="426" t="s">
        <v>433</v>
      </c>
      <c r="G16" s="394" t="s">
        <v>459</v>
      </c>
      <c r="H16" s="394" t="s">
        <v>1000</v>
      </c>
      <c r="I16" s="394" t="s">
        <v>1001</v>
      </c>
      <c r="J16" s="394" t="s">
        <v>1002</v>
      </c>
      <c r="K16" s="394" t="s">
        <v>874</v>
      </c>
      <c r="L16" s="394" t="s">
        <v>115</v>
      </c>
      <c r="M16" s="394" t="s">
        <v>1003</v>
      </c>
      <c r="N16" s="394" t="s">
        <v>1004</v>
      </c>
      <c r="O16" s="394" t="s">
        <v>1005</v>
      </c>
      <c r="P16" s="394" t="s">
        <v>1006</v>
      </c>
      <c r="Q16" s="394" t="s">
        <v>868</v>
      </c>
      <c r="R16" s="394" t="s">
        <v>1007</v>
      </c>
      <c r="S16" s="434">
        <f t="shared" si="0"/>
        <v>2523</v>
      </c>
      <c r="T16" s="346"/>
    </row>
    <row r="17" spans="1:20">
      <c r="A17" s="601" t="s">
        <v>102</v>
      </c>
      <c r="B17" s="601"/>
      <c r="C17" s="306" t="s">
        <v>1008</v>
      </c>
      <c r="D17" s="310" t="s">
        <v>1009</v>
      </c>
      <c r="E17" s="308" t="s">
        <v>1010</v>
      </c>
      <c r="F17" s="426" t="s">
        <v>702</v>
      </c>
      <c r="G17" s="394" t="s">
        <v>1011</v>
      </c>
      <c r="H17" s="394" t="s">
        <v>215</v>
      </c>
      <c r="I17" s="394" t="s">
        <v>1012</v>
      </c>
      <c r="J17" s="394" t="s">
        <v>1013</v>
      </c>
      <c r="K17" s="394" t="s">
        <v>624</v>
      </c>
      <c r="L17" s="394" t="s">
        <v>738</v>
      </c>
      <c r="M17" s="394" t="s">
        <v>1014</v>
      </c>
      <c r="N17" s="394" t="s">
        <v>212</v>
      </c>
      <c r="O17" s="394" t="s">
        <v>1015</v>
      </c>
      <c r="P17" s="394" t="s">
        <v>198</v>
      </c>
      <c r="Q17" s="394" t="s">
        <v>885</v>
      </c>
      <c r="R17" s="394" t="s">
        <v>1016</v>
      </c>
      <c r="S17" s="434">
        <f t="shared" si="0"/>
        <v>3250</v>
      </c>
      <c r="T17" s="346"/>
    </row>
    <row r="18" spans="1:20">
      <c r="A18" s="601" t="s">
        <v>103</v>
      </c>
      <c r="B18" s="601"/>
      <c r="C18" s="306" t="s">
        <v>1017</v>
      </c>
      <c r="D18" s="310" t="s">
        <v>999</v>
      </c>
      <c r="E18" s="308" t="s">
        <v>1018</v>
      </c>
      <c r="F18" s="426" t="s">
        <v>642</v>
      </c>
      <c r="G18" s="394" t="s">
        <v>951</v>
      </c>
      <c r="H18" s="394" t="s">
        <v>118</v>
      </c>
      <c r="I18" s="394" t="s">
        <v>1019</v>
      </c>
      <c r="J18" s="394" t="s">
        <v>1020</v>
      </c>
      <c r="K18" s="394" t="s">
        <v>64</v>
      </c>
      <c r="L18" s="394" t="s">
        <v>205</v>
      </c>
      <c r="M18" s="394" t="s">
        <v>419</v>
      </c>
      <c r="N18" s="394" t="s">
        <v>443</v>
      </c>
      <c r="O18" s="394" t="s">
        <v>1021</v>
      </c>
      <c r="P18" s="394" t="s">
        <v>444</v>
      </c>
      <c r="Q18" s="394" t="s">
        <v>1022</v>
      </c>
      <c r="R18" s="394" t="s">
        <v>1023</v>
      </c>
      <c r="S18" s="434">
        <f t="shared" si="0"/>
        <v>2464</v>
      </c>
      <c r="T18" s="346"/>
    </row>
    <row r="19" spans="1:20">
      <c r="A19" s="601" t="s">
        <v>104</v>
      </c>
      <c r="B19" s="601"/>
      <c r="C19" s="306" t="s">
        <v>1024</v>
      </c>
      <c r="D19" s="310" t="s">
        <v>1025</v>
      </c>
      <c r="E19" s="308" t="s">
        <v>1026</v>
      </c>
      <c r="F19" s="426" t="s">
        <v>220</v>
      </c>
      <c r="G19" s="394" t="s">
        <v>947</v>
      </c>
      <c r="H19" s="394" t="s">
        <v>597</v>
      </c>
      <c r="I19" s="394" t="s">
        <v>1027</v>
      </c>
      <c r="J19" s="394" t="s">
        <v>599</v>
      </c>
      <c r="K19" s="394" t="s">
        <v>134</v>
      </c>
      <c r="L19" s="394" t="s">
        <v>1023</v>
      </c>
      <c r="M19" s="394" t="s">
        <v>413</v>
      </c>
      <c r="N19" s="394" t="s">
        <v>428</v>
      </c>
      <c r="O19" s="394" t="s">
        <v>1028</v>
      </c>
      <c r="P19" s="394" t="s">
        <v>438</v>
      </c>
      <c r="Q19" s="394" t="s">
        <v>737</v>
      </c>
      <c r="R19" s="394" t="s">
        <v>1029</v>
      </c>
      <c r="S19" s="434">
        <f t="shared" si="0"/>
        <v>2625</v>
      </c>
      <c r="T19" s="346"/>
    </row>
    <row r="20" spans="1:20">
      <c r="A20" s="601" t="s">
        <v>105</v>
      </c>
      <c r="B20" s="601"/>
      <c r="C20" s="306" t="s">
        <v>1030</v>
      </c>
      <c r="D20" s="310" t="s">
        <v>1031</v>
      </c>
      <c r="E20" s="308" t="s">
        <v>1032</v>
      </c>
      <c r="F20" s="426" t="s">
        <v>632</v>
      </c>
      <c r="G20" s="394" t="s">
        <v>1033</v>
      </c>
      <c r="H20" s="394" t="s">
        <v>738</v>
      </c>
      <c r="I20" s="394" t="s">
        <v>1034</v>
      </c>
      <c r="J20" s="394" t="s">
        <v>1035</v>
      </c>
      <c r="K20" s="394" t="s">
        <v>870</v>
      </c>
      <c r="L20" s="394" t="s">
        <v>458</v>
      </c>
      <c r="M20" s="394" t="s">
        <v>1036</v>
      </c>
      <c r="N20" s="394" t="s">
        <v>1004</v>
      </c>
      <c r="O20" s="394" t="s">
        <v>1037</v>
      </c>
      <c r="P20" s="394" t="s">
        <v>294</v>
      </c>
      <c r="Q20" s="394" t="s">
        <v>534</v>
      </c>
      <c r="R20" s="394" t="s">
        <v>1038</v>
      </c>
      <c r="S20" s="434">
        <f t="shared" si="0"/>
        <v>3818</v>
      </c>
      <c r="T20" s="346"/>
    </row>
    <row r="21" spans="1:20">
      <c r="A21" s="601" t="s">
        <v>106</v>
      </c>
      <c r="B21" s="601"/>
      <c r="C21" s="306" t="s">
        <v>1039</v>
      </c>
      <c r="D21" s="310" t="s">
        <v>1040</v>
      </c>
      <c r="E21" s="308" t="s">
        <v>1041</v>
      </c>
      <c r="F21" s="426" t="s">
        <v>720</v>
      </c>
      <c r="G21" s="394" t="s">
        <v>134</v>
      </c>
      <c r="H21" s="394" t="s">
        <v>1029</v>
      </c>
      <c r="I21" s="394" t="s">
        <v>1042</v>
      </c>
      <c r="J21" s="394" t="s">
        <v>572</v>
      </c>
      <c r="K21" s="394" t="s">
        <v>221</v>
      </c>
      <c r="L21" s="394" t="s">
        <v>574</v>
      </c>
      <c r="M21" s="394" t="s">
        <v>446</v>
      </c>
      <c r="N21" s="394" t="s">
        <v>755</v>
      </c>
      <c r="O21" s="394" t="s">
        <v>882</v>
      </c>
      <c r="P21" s="394" t="s">
        <v>574</v>
      </c>
      <c r="Q21" s="394" t="s">
        <v>893</v>
      </c>
      <c r="R21" s="394" t="s">
        <v>607</v>
      </c>
      <c r="S21" s="434">
        <f t="shared" si="0"/>
        <v>1600</v>
      </c>
      <c r="T21" s="346"/>
    </row>
    <row r="22" spans="1:20" ht="15.75" customHeight="1">
      <c r="A22" s="601" t="s">
        <v>107</v>
      </c>
      <c r="B22" s="601"/>
      <c r="C22" s="306" t="s">
        <v>1043</v>
      </c>
      <c r="D22" s="310" t="s">
        <v>343</v>
      </c>
      <c r="E22" s="308" t="s">
        <v>1044</v>
      </c>
      <c r="F22" s="426" t="s">
        <v>1045</v>
      </c>
      <c r="G22" s="394" t="s">
        <v>952</v>
      </c>
      <c r="H22" s="394" t="s">
        <v>1046</v>
      </c>
      <c r="I22" s="394" t="s">
        <v>512</v>
      </c>
      <c r="J22" s="394" t="s">
        <v>576</v>
      </c>
      <c r="K22" s="394" t="s">
        <v>862</v>
      </c>
      <c r="L22" s="394" t="s">
        <v>1047</v>
      </c>
      <c r="M22" s="394" t="s">
        <v>963</v>
      </c>
      <c r="N22" s="394" t="s">
        <v>667</v>
      </c>
      <c r="O22" s="394" t="s">
        <v>862</v>
      </c>
      <c r="P22" s="394" t="s">
        <v>215</v>
      </c>
      <c r="Q22" s="394" t="s">
        <v>840</v>
      </c>
      <c r="R22" s="394" t="s">
        <v>1048</v>
      </c>
      <c r="S22" s="434">
        <f t="shared" si="0"/>
        <v>598</v>
      </c>
      <c r="T22" s="346"/>
    </row>
    <row r="23" spans="1:20" ht="15" customHeight="1">
      <c r="A23" s="631" t="s">
        <v>87</v>
      </c>
      <c r="B23" s="631"/>
      <c r="C23" s="307" t="s">
        <v>955</v>
      </c>
      <c r="D23" s="311" t="s">
        <v>978</v>
      </c>
      <c r="E23" s="309" t="s">
        <v>956</v>
      </c>
      <c r="F23" s="428" t="s">
        <v>982</v>
      </c>
      <c r="G23" s="432" t="s">
        <v>587</v>
      </c>
      <c r="H23" s="432" t="s">
        <v>981</v>
      </c>
      <c r="I23" s="432" t="s">
        <v>957</v>
      </c>
      <c r="J23" s="432" t="s">
        <v>983</v>
      </c>
      <c r="K23" s="432" t="s">
        <v>744</v>
      </c>
      <c r="L23" s="432" t="s">
        <v>198</v>
      </c>
      <c r="M23" s="432" t="s">
        <v>958</v>
      </c>
      <c r="N23" s="432" t="s">
        <v>984</v>
      </c>
      <c r="O23" s="432" t="s">
        <v>959</v>
      </c>
      <c r="P23" s="432" t="s">
        <v>109</v>
      </c>
      <c r="Q23" s="432" t="s">
        <v>192</v>
      </c>
      <c r="R23" s="432" t="s">
        <v>985</v>
      </c>
      <c r="S23" s="434">
        <f t="shared" si="0"/>
        <v>10285</v>
      </c>
      <c r="T23" s="346"/>
    </row>
    <row r="24" spans="1:20" ht="15" customHeight="1">
      <c r="A24" s="601" t="s">
        <v>99</v>
      </c>
      <c r="B24" s="601"/>
      <c r="C24" s="306" t="s">
        <v>1049</v>
      </c>
      <c r="D24" s="310" t="s">
        <v>1050</v>
      </c>
      <c r="E24" s="308" t="s">
        <v>1051</v>
      </c>
      <c r="F24" s="426" t="s">
        <v>1052</v>
      </c>
      <c r="G24" s="394" t="s">
        <v>951</v>
      </c>
      <c r="H24" s="394" t="s">
        <v>1053</v>
      </c>
      <c r="I24" s="394" t="s">
        <v>1054</v>
      </c>
      <c r="J24" s="394" t="s">
        <v>1020</v>
      </c>
      <c r="K24" s="394" t="s">
        <v>843</v>
      </c>
      <c r="L24" s="394" t="s">
        <v>1053</v>
      </c>
      <c r="M24" s="394" t="s">
        <v>499</v>
      </c>
      <c r="N24" s="394" t="s">
        <v>1055</v>
      </c>
      <c r="O24" s="394" t="s">
        <v>58</v>
      </c>
      <c r="P24" s="394" t="s">
        <v>119</v>
      </c>
      <c r="Q24" s="394" t="s">
        <v>58</v>
      </c>
      <c r="R24" s="394" t="s">
        <v>119</v>
      </c>
      <c r="S24" s="434">
        <f t="shared" si="0"/>
        <v>971</v>
      </c>
      <c r="T24" s="346"/>
    </row>
    <row r="25" spans="1:20" ht="15.75" customHeight="1">
      <c r="A25" s="601" t="s">
        <v>100</v>
      </c>
      <c r="B25" s="601"/>
      <c r="C25" s="306" t="s">
        <v>1056</v>
      </c>
      <c r="D25" s="310" t="s">
        <v>1057</v>
      </c>
      <c r="E25" s="308" t="s">
        <v>1058</v>
      </c>
      <c r="F25" s="426" t="s">
        <v>434</v>
      </c>
      <c r="G25" s="394" t="s">
        <v>919</v>
      </c>
      <c r="H25" s="394" t="s">
        <v>436</v>
      </c>
      <c r="I25" s="394" t="s">
        <v>1059</v>
      </c>
      <c r="J25" s="394" t="s">
        <v>1060</v>
      </c>
      <c r="K25" s="394" t="s">
        <v>1061</v>
      </c>
      <c r="L25" s="394" t="s">
        <v>215</v>
      </c>
      <c r="M25" s="394" t="s">
        <v>1062</v>
      </c>
      <c r="N25" s="394" t="s">
        <v>755</v>
      </c>
      <c r="O25" s="394" t="s">
        <v>1063</v>
      </c>
      <c r="P25" s="394" t="s">
        <v>751</v>
      </c>
      <c r="Q25" s="394" t="s">
        <v>60</v>
      </c>
      <c r="R25" s="394" t="s">
        <v>1007</v>
      </c>
      <c r="S25" s="434">
        <f t="shared" si="0"/>
        <v>3019</v>
      </c>
      <c r="T25" s="346"/>
    </row>
    <row r="26" spans="1:20">
      <c r="A26" s="601" t="s">
        <v>101</v>
      </c>
      <c r="B26" s="601"/>
      <c r="C26" s="306" t="s">
        <v>1064</v>
      </c>
      <c r="D26" s="310" t="s">
        <v>1065</v>
      </c>
      <c r="E26" s="308" t="s">
        <v>959</v>
      </c>
      <c r="F26" s="426" t="s">
        <v>760</v>
      </c>
      <c r="G26" s="394" t="s">
        <v>134</v>
      </c>
      <c r="H26" s="394" t="s">
        <v>985</v>
      </c>
      <c r="I26" s="394" t="s">
        <v>1066</v>
      </c>
      <c r="J26" s="394" t="s">
        <v>611</v>
      </c>
      <c r="K26" s="394" t="s">
        <v>1067</v>
      </c>
      <c r="L26" s="394" t="s">
        <v>594</v>
      </c>
      <c r="M26" s="394" t="s">
        <v>1068</v>
      </c>
      <c r="N26" s="394" t="s">
        <v>301</v>
      </c>
      <c r="O26" s="394" t="s">
        <v>624</v>
      </c>
      <c r="P26" s="394" t="s">
        <v>1069</v>
      </c>
      <c r="Q26" s="394" t="s">
        <v>893</v>
      </c>
      <c r="R26" s="394" t="s">
        <v>607</v>
      </c>
      <c r="S26" s="434">
        <f t="shared" si="0"/>
        <v>1967</v>
      </c>
      <c r="T26" s="346"/>
    </row>
    <row r="27" spans="1:20">
      <c r="A27" s="601" t="s">
        <v>102</v>
      </c>
      <c r="B27" s="601"/>
      <c r="C27" s="306" t="s">
        <v>1070</v>
      </c>
      <c r="D27" s="310" t="s">
        <v>1071</v>
      </c>
      <c r="E27" s="308" t="s">
        <v>1072</v>
      </c>
      <c r="F27" s="426" t="s">
        <v>632</v>
      </c>
      <c r="G27" s="394" t="s">
        <v>452</v>
      </c>
      <c r="H27" s="394" t="s">
        <v>1053</v>
      </c>
      <c r="I27" s="394" t="s">
        <v>1073</v>
      </c>
      <c r="J27" s="394" t="s">
        <v>984</v>
      </c>
      <c r="K27" s="394" t="s">
        <v>1011</v>
      </c>
      <c r="L27" s="394" t="s">
        <v>132</v>
      </c>
      <c r="M27" s="394" t="s">
        <v>1074</v>
      </c>
      <c r="N27" s="394" t="s">
        <v>1075</v>
      </c>
      <c r="O27" s="394" t="s">
        <v>211</v>
      </c>
      <c r="P27" s="394" t="s">
        <v>435</v>
      </c>
      <c r="Q27" s="394" t="s">
        <v>868</v>
      </c>
      <c r="R27" s="394" t="s">
        <v>1016</v>
      </c>
      <c r="S27" s="434">
        <f t="shared" si="0"/>
        <v>1545</v>
      </c>
      <c r="T27" s="346"/>
    </row>
    <row r="28" spans="1:20">
      <c r="A28" s="601" t="s">
        <v>103</v>
      </c>
      <c r="B28" s="601"/>
      <c r="C28" s="306" t="s">
        <v>1076</v>
      </c>
      <c r="D28" s="310" t="s">
        <v>1031</v>
      </c>
      <c r="E28" s="308" t="s">
        <v>750</v>
      </c>
      <c r="F28" s="426" t="s">
        <v>439</v>
      </c>
      <c r="G28" s="394" t="s">
        <v>58</v>
      </c>
      <c r="H28" s="394" t="s">
        <v>119</v>
      </c>
      <c r="I28" s="394" t="s">
        <v>1077</v>
      </c>
      <c r="J28" s="394" t="s">
        <v>1078</v>
      </c>
      <c r="K28" s="394" t="s">
        <v>452</v>
      </c>
      <c r="L28" s="394" t="s">
        <v>132</v>
      </c>
      <c r="M28" s="394" t="s">
        <v>1079</v>
      </c>
      <c r="N28" s="394" t="s">
        <v>1045</v>
      </c>
      <c r="O28" s="394" t="s">
        <v>76</v>
      </c>
      <c r="P28" s="394" t="s">
        <v>1080</v>
      </c>
      <c r="Q28" s="394" t="s">
        <v>58</v>
      </c>
      <c r="R28" s="394" t="s">
        <v>119</v>
      </c>
      <c r="S28" s="434">
        <f t="shared" si="0"/>
        <v>841</v>
      </c>
      <c r="T28" s="346"/>
    </row>
    <row r="29" spans="1:20">
      <c r="A29" s="601" t="s">
        <v>104</v>
      </c>
      <c r="B29" s="601"/>
      <c r="C29" s="306" t="s">
        <v>1081</v>
      </c>
      <c r="D29" s="310" t="s">
        <v>1082</v>
      </c>
      <c r="E29" s="308" t="s">
        <v>735</v>
      </c>
      <c r="F29" s="426" t="s">
        <v>500</v>
      </c>
      <c r="G29" s="394" t="s">
        <v>60</v>
      </c>
      <c r="H29" s="394" t="s">
        <v>1016</v>
      </c>
      <c r="I29" s="394" t="s">
        <v>508</v>
      </c>
      <c r="J29" s="394" t="s">
        <v>214</v>
      </c>
      <c r="K29" s="394" t="s">
        <v>546</v>
      </c>
      <c r="L29" s="394" t="s">
        <v>115</v>
      </c>
      <c r="M29" s="394" t="s">
        <v>855</v>
      </c>
      <c r="N29" s="394" t="s">
        <v>517</v>
      </c>
      <c r="O29" s="394" t="s">
        <v>663</v>
      </c>
      <c r="P29" s="394" t="s">
        <v>294</v>
      </c>
      <c r="Q29" s="394" t="s">
        <v>840</v>
      </c>
      <c r="R29" s="394" t="s">
        <v>1048</v>
      </c>
      <c r="S29" s="434">
        <f t="shared" si="0"/>
        <v>704</v>
      </c>
      <c r="T29" s="346"/>
    </row>
    <row r="30" spans="1:20" ht="15.75" customHeight="1">
      <c r="A30" s="601" t="s">
        <v>105</v>
      </c>
      <c r="B30" s="601"/>
      <c r="C30" s="306" t="s">
        <v>1083</v>
      </c>
      <c r="D30" s="310" t="s">
        <v>431</v>
      </c>
      <c r="E30" s="308" t="s">
        <v>1084</v>
      </c>
      <c r="F30" s="426" t="s">
        <v>1085</v>
      </c>
      <c r="G30" s="394" t="s">
        <v>543</v>
      </c>
      <c r="H30" s="394" t="s">
        <v>205</v>
      </c>
      <c r="I30" s="394" t="s">
        <v>1086</v>
      </c>
      <c r="J30" s="394" t="s">
        <v>568</v>
      </c>
      <c r="K30" s="394" t="s">
        <v>63</v>
      </c>
      <c r="L30" s="394" t="s">
        <v>1023</v>
      </c>
      <c r="M30" s="394" t="s">
        <v>1087</v>
      </c>
      <c r="N30" s="394" t="s">
        <v>263</v>
      </c>
      <c r="O30" s="394" t="s">
        <v>135</v>
      </c>
      <c r="P30" s="394" t="s">
        <v>121</v>
      </c>
      <c r="Q30" s="394" t="s">
        <v>546</v>
      </c>
      <c r="R30" s="394" t="s">
        <v>1023</v>
      </c>
      <c r="S30" s="434">
        <f t="shared" si="0"/>
        <v>732</v>
      </c>
      <c r="T30" s="346"/>
    </row>
    <row r="31" spans="1:20">
      <c r="A31" s="610" t="s">
        <v>106</v>
      </c>
      <c r="B31" s="610"/>
      <c r="C31" s="390" t="s">
        <v>1088</v>
      </c>
      <c r="D31" s="391" t="s">
        <v>451</v>
      </c>
      <c r="E31" s="392" t="s">
        <v>68</v>
      </c>
      <c r="F31" s="426" t="s">
        <v>1080</v>
      </c>
      <c r="G31" s="394" t="s">
        <v>893</v>
      </c>
      <c r="H31" s="394" t="s">
        <v>1038</v>
      </c>
      <c r="I31" s="394" t="s">
        <v>502</v>
      </c>
      <c r="J31" s="394" t="s">
        <v>1089</v>
      </c>
      <c r="K31" s="394" t="s">
        <v>543</v>
      </c>
      <c r="L31" s="394" t="s">
        <v>205</v>
      </c>
      <c r="M31" s="394" t="s">
        <v>1090</v>
      </c>
      <c r="N31" s="394" t="s">
        <v>504</v>
      </c>
      <c r="O31" s="394" t="s">
        <v>510</v>
      </c>
      <c r="P31" s="394" t="s">
        <v>1029</v>
      </c>
      <c r="Q31" s="394" t="s">
        <v>58</v>
      </c>
      <c r="R31" s="394" t="s">
        <v>119</v>
      </c>
      <c r="S31" s="434">
        <f t="shared" si="0"/>
        <v>408</v>
      </c>
      <c r="T31" s="346"/>
    </row>
    <row r="32" spans="1:20">
      <c r="A32" s="657" t="s">
        <v>107</v>
      </c>
      <c r="B32" s="657"/>
      <c r="C32" s="393" t="s">
        <v>1091</v>
      </c>
      <c r="D32" s="394" t="s">
        <v>212</v>
      </c>
      <c r="E32" s="393" t="s">
        <v>526</v>
      </c>
      <c r="F32" s="429" t="s">
        <v>444</v>
      </c>
      <c r="G32" s="394" t="s">
        <v>885</v>
      </c>
      <c r="H32" s="394" t="s">
        <v>1016</v>
      </c>
      <c r="I32" s="394" t="s">
        <v>663</v>
      </c>
      <c r="J32" s="394" t="s">
        <v>686</v>
      </c>
      <c r="K32" s="394" t="s">
        <v>893</v>
      </c>
      <c r="L32" s="394" t="s">
        <v>1092</v>
      </c>
      <c r="M32" s="394" t="s">
        <v>992</v>
      </c>
      <c r="N32" s="394" t="s">
        <v>1093</v>
      </c>
      <c r="O32" s="394" t="s">
        <v>58</v>
      </c>
      <c r="P32" s="394" t="s">
        <v>119</v>
      </c>
      <c r="Q32" s="394" t="s">
        <v>58</v>
      </c>
      <c r="R32" s="394" t="s">
        <v>119</v>
      </c>
      <c r="S32" s="434">
        <f t="shared" si="0"/>
        <v>98</v>
      </c>
      <c r="T32" s="346"/>
    </row>
    <row r="33" spans="1:25">
      <c r="A33" s="395" t="s">
        <v>782</v>
      </c>
      <c r="R33" s="92"/>
      <c r="S33" s="92"/>
      <c r="T33" s="316"/>
    </row>
    <row r="34" spans="1:25" s="48" customFormat="1">
      <c r="A34" s="58"/>
      <c r="B34" s="58"/>
      <c r="C34" s="58"/>
      <c r="D34" s="58"/>
      <c r="E34" s="58"/>
    </row>
    <row r="36" spans="1:25" ht="15.75" hidden="1" thickBot="1">
      <c r="A36" s="654" t="s">
        <v>242</v>
      </c>
      <c r="B36" s="654"/>
      <c r="O36" s="25"/>
      <c r="Y36" s="127"/>
    </row>
    <row r="37" spans="1:25" ht="12" hidden="1" customHeight="1">
      <c r="A37" s="655" t="s">
        <v>225</v>
      </c>
      <c r="B37" s="656"/>
      <c r="C37" s="632" t="s">
        <v>797</v>
      </c>
      <c r="D37" s="633"/>
      <c r="E37" s="611" t="s">
        <v>802</v>
      </c>
      <c r="F37" s="612"/>
      <c r="G37" s="611" t="s">
        <v>811</v>
      </c>
      <c r="H37" s="612"/>
      <c r="I37" s="611" t="s">
        <v>812</v>
      </c>
      <c r="J37" s="612"/>
      <c r="K37" s="611" t="s">
        <v>813</v>
      </c>
      <c r="L37" s="612"/>
      <c r="M37" s="611" t="s">
        <v>814</v>
      </c>
      <c r="N37" s="612"/>
      <c r="O37" s="611" t="s">
        <v>815</v>
      </c>
      <c r="P37" s="612"/>
      <c r="Q37" s="611" t="s">
        <v>816</v>
      </c>
      <c r="R37" s="612"/>
      <c r="S37" s="396" t="s">
        <v>224</v>
      </c>
    </row>
    <row r="38" spans="1:25" ht="12" hidden="1" customHeight="1">
      <c r="A38" s="33"/>
      <c r="B38" s="34"/>
      <c r="C38" s="120" t="s">
        <v>74</v>
      </c>
      <c r="D38" s="120" t="s">
        <v>108</v>
      </c>
      <c r="E38" s="133" t="s">
        <v>74</v>
      </c>
      <c r="F38" s="133" t="s">
        <v>108</v>
      </c>
      <c r="G38" s="410" t="s">
        <v>74</v>
      </c>
      <c r="H38" s="410" t="s">
        <v>108</v>
      </c>
      <c r="I38" s="410" t="s">
        <v>74</v>
      </c>
      <c r="J38" s="410" t="s">
        <v>108</v>
      </c>
      <c r="K38" s="410" t="s">
        <v>74</v>
      </c>
      <c r="L38" s="410" t="s">
        <v>108</v>
      </c>
      <c r="M38" s="410" t="s">
        <v>74</v>
      </c>
      <c r="N38" s="410" t="s">
        <v>108</v>
      </c>
      <c r="O38" s="410" t="s">
        <v>74</v>
      </c>
      <c r="P38" s="410" t="s">
        <v>108</v>
      </c>
      <c r="Q38" s="410" t="s">
        <v>74</v>
      </c>
      <c r="R38" s="410" t="s">
        <v>108</v>
      </c>
      <c r="S38" s="185" t="s">
        <v>74</v>
      </c>
    </row>
    <row r="39" spans="1:25" ht="12" hidden="1" customHeight="1">
      <c r="A39" s="646" t="s">
        <v>79</v>
      </c>
      <c r="B39" s="647"/>
      <c r="C39" s="312" t="s">
        <v>921</v>
      </c>
      <c r="D39" s="312" t="s">
        <v>986</v>
      </c>
      <c r="E39" s="312" t="s">
        <v>922</v>
      </c>
      <c r="F39" s="312" t="s">
        <v>987</v>
      </c>
      <c r="G39" s="312" t="s">
        <v>923</v>
      </c>
      <c r="H39" s="312" t="s">
        <v>258</v>
      </c>
      <c r="I39" s="312" t="s">
        <v>924</v>
      </c>
      <c r="J39" s="312" t="s">
        <v>988</v>
      </c>
      <c r="K39" s="312" t="s">
        <v>925</v>
      </c>
      <c r="L39" s="312" t="s">
        <v>989</v>
      </c>
      <c r="M39" s="312" t="s">
        <v>926</v>
      </c>
      <c r="N39" s="312" t="s">
        <v>990</v>
      </c>
      <c r="O39" s="312" t="s">
        <v>927</v>
      </c>
      <c r="P39" s="312" t="s">
        <v>117</v>
      </c>
      <c r="Q39" s="312" t="s">
        <v>211</v>
      </c>
      <c r="R39" s="312" t="s">
        <v>458</v>
      </c>
      <c r="S39" s="38">
        <f>C39-E39-G39-I39-K39-M39-O39-Q39</f>
        <v>28528</v>
      </c>
    </row>
    <row r="40" spans="1:25" ht="12" hidden="1" customHeight="1">
      <c r="A40" s="646" t="s">
        <v>80</v>
      </c>
      <c r="B40" s="647"/>
      <c r="C40" s="312" t="s">
        <v>928</v>
      </c>
      <c r="D40" s="312" t="s">
        <v>977</v>
      </c>
      <c r="E40" s="312" t="s">
        <v>929</v>
      </c>
      <c r="F40" s="312" t="s">
        <v>979</v>
      </c>
      <c r="G40" s="312" t="s">
        <v>930</v>
      </c>
      <c r="H40" s="312" t="s">
        <v>200</v>
      </c>
      <c r="I40" s="312" t="s">
        <v>931</v>
      </c>
      <c r="J40" s="312" t="s">
        <v>980</v>
      </c>
      <c r="K40" s="312" t="s">
        <v>932</v>
      </c>
      <c r="L40" s="312" t="s">
        <v>981</v>
      </c>
      <c r="M40" s="312" t="s">
        <v>933</v>
      </c>
      <c r="N40" s="312" t="s">
        <v>591</v>
      </c>
      <c r="O40" s="312" t="s">
        <v>934</v>
      </c>
      <c r="P40" s="312" t="s">
        <v>618</v>
      </c>
      <c r="Q40" s="312" t="s">
        <v>935</v>
      </c>
      <c r="R40" s="312" t="s">
        <v>594</v>
      </c>
      <c r="S40" s="38">
        <f t="shared" ref="S40:S55" si="1">C40-E40-G40-I40-K40-M40-O40-Q40</f>
        <v>18243</v>
      </c>
    </row>
    <row r="41" spans="1:25" ht="12" hidden="1" customHeight="1">
      <c r="A41" s="646" t="s">
        <v>122</v>
      </c>
      <c r="B41" s="647"/>
      <c r="C41" s="312" t="s">
        <v>1094</v>
      </c>
      <c r="D41" s="312" t="s">
        <v>1095</v>
      </c>
      <c r="E41" s="312" t="s">
        <v>1096</v>
      </c>
      <c r="F41" s="312" t="s">
        <v>1097</v>
      </c>
      <c r="G41" s="312" t="s">
        <v>526</v>
      </c>
      <c r="H41" s="312" t="s">
        <v>1053</v>
      </c>
      <c r="I41" s="312" t="s">
        <v>1098</v>
      </c>
      <c r="J41" s="312" t="s">
        <v>1099</v>
      </c>
      <c r="K41" s="312" t="s">
        <v>1100</v>
      </c>
      <c r="L41" s="312" t="s">
        <v>615</v>
      </c>
      <c r="M41" s="312" t="s">
        <v>1101</v>
      </c>
      <c r="N41" s="312" t="s">
        <v>767</v>
      </c>
      <c r="O41" s="312" t="s">
        <v>453</v>
      </c>
      <c r="P41" s="312" t="s">
        <v>702</v>
      </c>
      <c r="Q41" s="312" t="s">
        <v>457</v>
      </c>
      <c r="R41" s="312" t="s">
        <v>118</v>
      </c>
      <c r="S41" s="38">
        <f t="shared" si="1"/>
        <v>4851</v>
      </c>
    </row>
    <row r="42" spans="1:25" ht="12" hidden="1" customHeight="1">
      <c r="A42" s="646" t="s">
        <v>123</v>
      </c>
      <c r="B42" s="647"/>
      <c r="C42" s="312" t="s">
        <v>1102</v>
      </c>
      <c r="D42" s="312" t="s">
        <v>1103</v>
      </c>
      <c r="E42" s="312" t="s">
        <v>1104</v>
      </c>
      <c r="F42" s="312" t="s">
        <v>511</v>
      </c>
      <c r="G42" s="312" t="s">
        <v>1105</v>
      </c>
      <c r="H42" s="312" t="s">
        <v>1093</v>
      </c>
      <c r="I42" s="312" t="s">
        <v>1106</v>
      </c>
      <c r="J42" s="312" t="s">
        <v>1107</v>
      </c>
      <c r="K42" s="312" t="s">
        <v>1108</v>
      </c>
      <c r="L42" s="312" t="s">
        <v>217</v>
      </c>
      <c r="M42" s="312" t="s">
        <v>1109</v>
      </c>
      <c r="N42" s="312" t="s">
        <v>275</v>
      </c>
      <c r="O42" s="312" t="s">
        <v>842</v>
      </c>
      <c r="P42" s="312" t="s">
        <v>751</v>
      </c>
      <c r="Q42" s="312" t="s">
        <v>843</v>
      </c>
      <c r="R42" s="312" t="s">
        <v>118</v>
      </c>
      <c r="S42" s="38">
        <f t="shared" si="1"/>
        <v>7446</v>
      </c>
    </row>
    <row r="43" spans="1:25" ht="12" hidden="1" customHeight="1">
      <c r="A43" s="646" t="s">
        <v>124</v>
      </c>
      <c r="B43" s="647"/>
      <c r="C43" s="312" t="s">
        <v>1110</v>
      </c>
      <c r="D43" s="312" t="s">
        <v>1111</v>
      </c>
      <c r="E43" s="312" t="s">
        <v>1112</v>
      </c>
      <c r="F43" s="312" t="s">
        <v>989</v>
      </c>
      <c r="G43" s="312" t="s">
        <v>593</v>
      </c>
      <c r="H43" s="312" t="s">
        <v>205</v>
      </c>
      <c r="I43" s="312" t="s">
        <v>1113</v>
      </c>
      <c r="J43" s="312" t="s">
        <v>1114</v>
      </c>
      <c r="K43" s="312" t="s">
        <v>1061</v>
      </c>
      <c r="L43" s="312" t="s">
        <v>1047</v>
      </c>
      <c r="M43" s="312" t="s">
        <v>1115</v>
      </c>
      <c r="N43" s="312" t="s">
        <v>1055</v>
      </c>
      <c r="O43" s="312" t="s">
        <v>1116</v>
      </c>
      <c r="P43" s="312" t="s">
        <v>981</v>
      </c>
      <c r="Q43" s="312" t="s">
        <v>840</v>
      </c>
      <c r="R43" s="312" t="s">
        <v>1048</v>
      </c>
      <c r="S43" s="38">
        <f t="shared" si="1"/>
        <v>2426</v>
      </c>
    </row>
    <row r="44" spans="1:25" ht="12" hidden="1" customHeight="1">
      <c r="A44" s="646" t="s">
        <v>126</v>
      </c>
      <c r="B44" s="647"/>
      <c r="C44" s="312" t="s">
        <v>1117</v>
      </c>
      <c r="D44" s="312" t="s">
        <v>448</v>
      </c>
      <c r="E44" s="312" t="s">
        <v>1118</v>
      </c>
      <c r="F44" s="312" t="s">
        <v>989</v>
      </c>
      <c r="G44" s="312" t="s">
        <v>513</v>
      </c>
      <c r="H44" s="312" t="s">
        <v>118</v>
      </c>
      <c r="I44" s="312" t="s">
        <v>1119</v>
      </c>
      <c r="J44" s="312" t="s">
        <v>679</v>
      </c>
      <c r="K44" s="312" t="s">
        <v>533</v>
      </c>
      <c r="L44" s="312" t="s">
        <v>1092</v>
      </c>
      <c r="M44" s="312" t="s">
        <v>1120</v>
      </c>
      <c r="N44" s="312" t="s">
        <v>435</v>
      </c>
      <c r="O44" s="312" t="s">
        <v>1028</v>
      </c>
      <c r="P44" s="312" t="s">
        <v>136</v>
      </c>
      <c r="Q44" s="312" t="s">
        <v>1022</v>
      </c>
      <c r="R44" s="312" t="s">
        <v>607</v>
      </c>
      <c r="S44" s="38">
        <f t="shared" si="1"/>
        <v>2152</v>
      </c>
    </row>
    <row r="45" spans="1:25" ht="12" hidden="1" customHeight="1">
      <c r="A45" s="646" t="s">
        <v>127</v>
      </c>
      <c r="B45" s="647"/>
      <c r="C45" s="312" t="s">
        <v>1121</v>
      </c>
      <c r="D45" s="312" t="s">
        <v>565</v>
      </c>
      <c r="E45" s="312" t="s">
        <v>663</v>
      </c>
      <c r="F45" s="312" t="s">
        <v>438</v>
      </c>
      <c r="G45" s="312" t="s">
        <v>868</v>
      </c>
      <c r="H45" s="312" t="s">
        <v>1007</v>
      </c>
      <c r="I45" s="312" t="s">
        <v>1122</v>
      </c>
      <c r="J45" s="312" t="s">
        <v>989</v>
      </c>
      <c r="K45" s="312" t="s">
        <v>600</v>
      </c>
      <c r="L45" s="312" t="s">
        <v>1046</v>
      </c>
      <c r="M45" s="312" t="s">
        <v>610</v>
      </c>
      <c r="N45" s="312" t="s">
        <v>458</v>
      </c>
      <c r="O45" s="312" t="s">
        <v>526</v>
      </c>
      <c r="P45" s="312" t="s">
        <v>436</v>
      </c>
      <c r="Q45" s="312" t="s">
        <v>58</v>
      </c>
      <c r="R45" s="312" t="s">
        <v>119</v>
      </c>
      <c r="S45" s="38">
        <f t="shared" si="1"/>
        <v>918</v>
      </c>
    </row>
    <row r="46" spans="1:25" ht="12" hidden="1" customHeight="1">
      <c r="A46" s="646" t="s">
        <v>129</v>
      </c>
      <c r="B46" s="647"/>
      <c r="C46" s="312" t="s">
        <v>678</v>
      </c>
      <c r="D46" s="312" t="s">
        <v>447</v>
      </c>
      <c r="E46" s="312" t="s">
        <v>58</v>
      </c>
      <c r="F46" s="312" t="s">
        <v>118</v>
      </c>
      <c r="G46" s="312" t="s">
        <v>58</v>
      </c>
      <c r="H46" s="312" t="s">
        <v>119</v>
      </c>
      <c r="I46" s="312" t="s">
        <v>1123</v>
      </c>
      <c r="J46" s="312" t="s">
        <v>514</v>
      </c>
      <c r="K46" s="312" t="s">
        <v>58</v>
      </c>
      <c r="L46" s="312" t="s">
        <v>119</v>
      </c>
      <c r="M46" s="312" t="s">
        <v>497</v>
      </c>
      <c r="N46" s="312" t="s">
        <v>738</v>
      </c>
      <c r="O46" s="312" t="s">
        <v>77</v>
      </c>
      <c r="P46" s="312" t="s">
        <v>118</v>
      </c>
      <c r="Q46" s="312" t="s">
        <v>58</v>
      </c>
      <c r="R46" s="312" t="s">
        <v>119</v>
      </c>
      <c r="S46" s="38">
        <f t="shared" si="1"/>
        <v>185</v>
      </c>
    </row>
    <row r="47" spans="1:25" ht="12" hidden="1" customHeight="1">
      <c r="A47" s="646" t="s">
        <v>131</v>
      </c>
      <c r="B47" s="647"/>
      <c r="C47" s="312" t="s">
        <v>1115</v>
      </c>
      <c r="D47" s="312" t="s">
        <v>515</v>
      </c>
      <c r="E47" s="312" t="s">
        <v>58</v>
      </c>
      <c r="F47" s="312" t="s">
        <v>118</v>
      </c>
      <c r="G47" s="312" t="s">
        <v>58</v>
      </c>
      <c r="H47" s="312" t="s">
        <v>119</v>
      </c>
      <c r="I47" s="312" t="s">
        <v>192</v>
      </c>
      <c r="J47" s="312" t="s">
        <v>514</v>
      </c>
      <c r="K47" s="312" t="s">
        <v>58</v>
      </c>
      <c r="L47" s="312" t="s">
        <v>119</v>
      </c>
      <c r="M47" s="312" t="s">
        <v>459</v>
      </c>
      <c r="N47" s="312" t="s">
        <v>215</v>
      </c>
      <c r="O47" s="312" t="s">
        <v>58</v>
      </c>
      <c r="P47" s="312" t="s">
        <v>119</v>
      </c>
      <c r="Q47" s="312" t="s">
        <v>58</v>
      </c>
      <c r="R47" s="312" t="s">
        <v>119</v>
      </c>
      <c r="S47" s="38">
        <f t="shared" si="1"/>
        <v>265</v>
      </c>
    </row>
    <row r="48" spans="1:25" ht="12" hidden="1" customHeight="1">
      <c r="A48" s="646" t="s">
        <v>87</v>
      </c>
      <c r="B48" s="647"/>
      <c r="C48" s="312" t="s">
        <v>955</v>
      </c>
      <c r="D48" s="312" t="s">
        <v>978</v>
      </c>
      <c r="E48" s="312" t="s">
        <v>956</v>
      </c>
      <c r="F48" s="312" t="s">
        <v>982</v>
      </c>
      <c r="G48" s="312" t="s">
        <v>587</v>
      </c>
      <c r="H48" s="312" t="s">
        <v>981</v>
      </c>
      <c r="I48" s="312" t="s">
        <v>957</v>
      </c>
      <c r="J48" s="312" t="s">
        <v>983</v>
      </c>
      <c r="K48" s="312" t="s">
        <v>744</v>
      </c>
      <c r="L48" s="312" t="s">
        <v>198</v>
      </c>
      <c r="M48" s="312" t="s">
        <v>958</v>
      </c>
      <c r="N48" s="312" t="s">
        <v>984</v>
      </c>
      <c r="O48" s="312" t="s">
        <v>959</v>
      </c>
      <c r="P48" s="312" t="s">
        <v>109</v>
      </c>
      <c r="Q48" s="312" t="s">
        <v>192</v>
      </c>
      <c r="R48" s="312" t="s">
        <v>985</v>
      </c>
      <c r="S48" s="38">
        <f t="shared" si="1"/>
        <v>10285</v>
      </c>
    </row>
    <row r="49" spans="1:20" ht="12" hidden="1" customHeight="1">
      <c r="A49" s="646" t="s">
        <v>122</v>
      </c>
      <c r="B49" s="647"/>
      <c r="C49" s="312" t="s">
        <v>1124</v>
      </c>
      <c r="D49" s="312" t="s">
        <v>1125</v>
      </c>
      <c r="E49" s="312" t="s">
        <v>1126</v>
      </c>
      <c r="F49" s="312" t="s">
        <v>1127</v>
      </c>
      <c r="G49" s="312" t="s">
        <v>882</v>
      </c>
      <c r="H49" s="312" t="s">
        <v>440</v>
      </c>
      <c r="I49" s="312" t="s">
        <v>1128</v>
      </c>
      <c r="J49" s="312" t="s">
        <v>1050</v>
      </c>
      <c r="K49" s="312" t="s">
        <v>1129</v>
      </c>
      <c r="L49" s="312" t="s">
        <v>438</v>
      </c>
      <c r="M49" s="312" t="s">
        <v>1130</v>
      </c>
      <c r="N49" s="312" t="s">
        <v>1131</v>
      </c>
      <c r="O49" s="312" t="s">
        <v>678</v>
      </c>
      <c r="P49" s="312" t="s">
        <v>1132</v>
      </c>
      <c r="Q49" s="312" t="s">
        <v>513</v>
      </c>
      <c r="R49" s="312" t="s">
        <v>115</v>
      </c>
      <c r="S49" s="38">
        <f t="shared" si="1"/>
        <v>3308</v>
      </c>
    </row>
    <row r="50" spans="1:20" ht="12" hidden="1" customHeight="1">
      <c r="A50" s="646" t="s">
        <v>123</v>
      </c>
      <c r="B50" s="647"/>
      <c r="C50" s="312" t="s">
        <v>1133</v>
      </c>
      <c r="D50" s="312" t="s">
        <v>1134</v>
      </c>
      <c r="E50" s="312" t="s">
        <v>1135</v>
      </c>
      <c r="F50" s="312" t="s">
        <v>732</v>
      </c>
      <c r="G50" s="312" t="s">
        <v>84</v>
      </c>
      <c r="H50" s="312" t="s">
        <v>121</v>
      </c>
      <c r="I50" s="312" t="s">
        <v>1136</v>
      </c>
      <c r="J50" s="312" t="s">
        <v>1137</v>
      </c>
      <c r="K50" s="312" t="s">
        <v>605</v>
      </c>
      <c r="L50" s="312" t="s">
        <v>216</v>
      </c>
      <c r="M50" s="312" t="s">
        <v>950</v>
      </c>
      <c r="N50" s="312" t="s">
        <v>220</v>
      </c>
      <c r="O50" s="312" t="s">
        <v>1138</v>
      </c>
      <c r="P50" s="312" t="s">
        <v>121</v>
      </c>
      <c r="Q50" s="312" t="s">
        <v>510</v>
      </c>
      <c r="R50" s="312" t="s">
        <v>1007</v>
      </c>
      <c r="S50" s="38">
        <f t="shared" si="1"/>
        <v>3222</v>
      </c>
    </row>
    <row r="51" spans="1:20" ht="12" hidden="1" customHeight="1">
      <c r="A51" s="646" t="s">
        <v>124</v>
      </c>
      <c r="B51" s="647"/>
      <c r="C51" s="312" t="s">
        <v>1139</v>
      </c>
      <c r="D51" s="312" t="s">
        <v>1140</v>
      </c>
      <c r="E51" s="312" t="s">
        <v>1141</v>
      </c>
      <c r="F51" s="312" t="s">
        <v>621</v>
      </c>
      <c r="G51" s="312" t="s">
        <v>681</v>
      </c>
      <c r="H51" s="312" t="s">
        <v>1053</v>
      </c>
      <c r="I51" s="312" t="s">
        <v>888</v>
      </c>
      <c r="J51" s="312" t="s">
        <v>1142</v>
      </c>
      <c r="K51" s="312" t="s">
        <v>457</v>
      </c>
      <c r="L51" s="312" t="s">
        <v>132</v>
      </c>
      <c r="M51" s="312" t="s">
        <v>1062</v>
      </c>
      <c r="N51" s="312" t="s">
        <v>212</v>
      </c>
      <c r="O51" s="312" t="s">
        <v>535</v>
      </c>
      <c r="P51" s="312" t="s">
        <v>200</v>
      </c>
      <c r="Q51" s="312" t="s">
        <v>840</v>
      </c>
      <c r="R51" s="312" t="s">
        <v>1048</v>
      </c>
      <c r="S51" s="38">
        <f t="shared" si="1"/>
        <v>1933</v>
      </c>
    </row>
    <row r="52" spans="1:20" ht="12" hidden="1" customHeight="1">
      <c r="A52" s="646" t="s">
        <v>126</v>
      </c>
      <c r="B52" s="647"/>
      <c r="C52" s="312" t="s">
        <v>1143</v>
      </c>
      <c r="D52" s="312" t="s">
        <v>1144</v>
      </c>
      <c r="E52" s="312" t="s">
        <v>1145</v>
      </c>
      <c r="F52" s="312" t="s">
        <v>576</v>
      </c>
      <c r="G52" s="312" t="s">
        <v>862</v>
      </c>
      <c r="H52" s="312" t="s">
        <v>440</v>
      </c>
      <c r="I52" s="312" t="s">
        <v>595</v>
      </c>
      <c r="J52" s="312" t="s">
        <v>604</v>
      </c>
      <c r="K52" s="312" t="s">
        <v>666</v>
      </c>
      <c r="L52" s="312" t="s">
        <v>1146</v>
      </c>
      <c r="M52" s="312" t="s">
        <v>912</v>
      </c>
      <c r="N52" s="312" t="s">
        <v>1055</v>
      </c>
      <c r="O52" s="312" t="s">
        <v>503</v>
      </c>
      <c r="P52" s="312" t="s">
        <v>294</v>
      </c>
      <c r="Q52" s="312" t="s">
        <v>840</v>
      </c>
      <c r="R52" s="312" t="s">
        <v>1147</v>
      </c>
      <c r="S52" s="38">
        <f t="shared" si="1"/>
        <v>1032</v>
      </c>
    </row>
    <row r="53" spans="1:20" ht="12" hidden="1" customHeight="1">
      <c r="A53" s="652" t="s">
        <v>127</v>
      </c>
      <c r="B53" s="653"/>
      <c r="C53" s="312" t="s">
        <v>1148</v>
      </c>
      <c r="D53" s="312" t="s">
        <v>519</v>
      </c>
      <c r="E53" s="312" t="s">
        <v>991</v>
      </c>
      <c r="F53" s="312" t="s">
        <v>257</v>
      </c>
      <c r="G53" s="312" t="s">
        <v>893</v>
      </c>
      <c r="H53" s="312" t="s">
        <v>118</v>
      </c>
      <c r="I53" s="312" t="s">
        <v>1149</v>
      </c>
      <c r="J53" s="312" t="s">
        <v>209</v>
      </c>
      <c r="K53" s="312" t="s">
        <v>63</v>
      </c>
      <c r="L53" s="312" t="s">
        <v>1038</v>
      </c>
      <c r="M53" s="312" t="s">
        <v>884</v>
      </c>
      <c r="N53" s="312" t="s">
        <v>642</v>
      </c>
      <c r="O53" s="312" t="s">
        <v>947</v>
      </c>
      <c r="P53" s="312" t="s">
        <v>1000</v>
      </c>
      <c r="Q53" s="312" t="s">
        <v>58</v>
      </c>
      <c r="R53" s="312" t="s">
        <v>119</v>
      </c>
      <c r="S53" s="38">
        <f t="shared" si="1"/>
        <v>479</v>
      </c>
    </row>
    <row r="54" spans="1:20" ht="12" hidden="1" customHeight="1">
      <c r="A54" s="650" t="s">
        <v>129</v>
      </c>
      <c r="B54" s="651"/>
      <c r="C54" s="312" t="s">
        <v>420</v>
      </c>
      <c r="D54" s="312" t="s">
        <v>340</v>
      </c>
      <c r="E54" s="312" t="s">
        <v>543</v>
      </c>
      <c r="F54" s="312" t="s">
        <v>440</v>
      </c>
      <c r="G54" s="312" t="s">
        <v>58</v>
      </c>
      <c r="H54" s="312" t="s">
        <v>119</v>
      </c>
      <c r="I54" s="312" t="s">
        <v>1150</v>
      </c>
      <c r="J54" s="312" t="s">
        <v>120</v>
      </c>
      <c r="K54" s="312" t="s">
        <v>868</v>
      </c>
      <c r="L54" s="312" t="s">
        <v>601</v>
      </c>
      <c r="M54" s="312" t="s">
        <v>520</v>
      </c>
      <c r="N54" s="312" t="s">
        <v>762</v>
      </c>
      <c r="O54" s="312" t="s">
        <v>58</v>
      </c>
      <c r="P54" s="312" t="s">
        <v>119</v>
      </c>
      <c r="Q54" s="312" t="s">
        <v>58</v>
      </c>
      <c r="R54" s="312" t="s">
        <v>119</v>
      </c>
      <c r="S54" s="38">
        <f t="shared" si="1"/>
        <v>209</v>
      </c>
    </row>
    <row r="55" spans="1:20" ht="12" hidden="1" customHeight="1">
      <c r="A55" s="650" t="s">
        <v>131</v>
      </c>
      <c r="B55" s="651"/>
      <c r="C55" s="312" t="s">
        <v>1116</v>
      </c>
      <c r="D55" s="312" t="s">
        <v>428</v>
      </c>
      <c r="E55" s="312" t="s">
        <v>58</v>
      </c>
      <c r="F55" s="312" t="s">
        <v>118</v>
      </c>
      <c r="G55" s="312" t="s">
        <v>58</v>
      </c>
      <c r="H55" s="312" t="s">
        <v>119</v>
      </c>
      <c r="I55" s="312" t="s">
        <v>522</v>
      </c>
      <c r="J55" s="312" t="s">
        <v>121</v>
      </c>
      <c r="K55" s="312" t="s">
        <v>58</v>
      </c>
      <c r="L55" s="312" t="s">
        <v>119</v>
      </c>
      <c r="M55" s="312" t="s">
        <v>737</v>
      </c>
      <c r="N55" s="312" t="s">
        <v>1151</v>
      </c>
      <c r="O55" s="312" t="s">
        <v>58</v>
      </c>
      <c r="P55" s="312" t="s">
        <v>119</v>
      </c>
      <c r="Q55" s="312" t="s">
        <v>58</v>
      </c>
      <c r="R55" s="312" t="s">
        <v>119</v>
      </c>
      <c r="S55" s="38">
        <f t="shared" si="1"/>
        <v>102</v>
      </c>
    </row>
    <row r="56" spans="1:20" ht="12" customHeight="1">
      <c r="A56" s="346"/>
      <c r="B56" s="346"/>
      <c r="C56" s="346"/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  <c r="T56" s="316"/>
    </row>
    <row r="57" spans="1:20" s="92" customFormat="1" ht="17.25" customHeight="1" thickBot="1">
      <c r="A57" s="22" t="s">
        <v>176</v>
      </c>
      <c r="B57" s="346"/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</row>
    <row r="58" spans="1:20" ht="29.25" customHeight="1" thickBot="1">
      <c r="A58" s="597" t="s">
        <v>768</v>
      </c>
      <c r="B58" s="598"/>
      <c r="C58" s="598"/>
      <c r="D58" s="598"/>
      <c r="E58" s="598"/>
      <c r="F58" s="598"/>
      <c r="G58" s="598"/>
      <c r="H58" s="598"/>
      <c r="I58" s="598"/>
      <c r="J58" s="598"/>
      <c r="K58" s="598"/>
      <c r="L58" s="598"/>
      <c r="M58" s="598"/>
      <c r="N58" s="598"/>
      <c r="O58" s="598"/>
      <c r="P58" s="598"/>
      <c r="Q58" s="598"/>
      <c r="R58" s="598"/>
      <c r="S58" s="598"/>
      <c r="T58" s="599"/>
    </row>
    <row r="59" spans="1:20" ht="12" customHeight="1">
      <c r="A59" s="636" t="s">
        <v>78</v>
      </c>
      <c r="B59" s="637"/>
      <c r="C59" s="638" t="s">
        <v>796</v>
      </c>
      <c r="D59" s="638"/>
      <c r="E59" s="613" t="s">
        <v>802</v>
      </c>
      <c r="F59" s="613"/>
      <c r="G59" s="613" t="s">
        <v>811</v>
      </c>
      <c r="H59" s="613"/>
      <c r="I59" s="613" t="s">
        <v>812</v>
      </c>
      <c r="J59" s="613"/>
      <c r="K59" s="613" t="s">
        <v>813</v>
      </c>
      <c r="L59" s="613"/>
      <c r="M59" s="613" t="s">
        <v>814</v>
      </c>
      <c r="N59" s="613"/>
      <c r="O59" s="613" t="s">
        <v>815</v>
      </c>
      <c r="P59" s="613"/>
      <c r="Q59" s="613" t="s">
        <v>816</v>
      </c>
      <c r="R59" s="613"/>
      <c r="S59" s="614" t="s">
        <v>224</v>
      </c>
      <c r="T59" s="615"/>
    </row>
    <row r="60" spans="1:20" ht="15.75" thickBot="1">
      <c r="A60" s="629"/>
      <c r="B60" s="630"/>
      <c r="C60" s="497" t="s">
        <v>40</v>
      </c>
      <c r="D60" s="497" t="s">
        <v>41</v>
      </c>
      <c r="E60" s="497" t="s">
        <v>40</v>
      </c>
      <c r="F60" s="497" t="s">
        <v>41</v>
      </c>
      <c r="G60" s="498" t="s">
        <v>40</v>
      </c>
      <c r="H60" s="498" t="s">
        <v>41</v>
      </c>
      <c r="I60" s="498" t="s">
        <v>40</v>
      </c>
      <c r="J60" s="498" t="s">
        <v>41</v>
      </c>
      <c r="K60" s="498" t="s">
        <v>40</v>
      </c>
      <c r="L60" s="498" t="s">
        <v>41</v>
      </c>
      <c r="M60" s="498" t="s">
        <v>40</v>
      </c>
      <c r="N60" s="498" t="s">
        <v>41</v>
      </c>
      <c r="O60" s="498" t="s">
        <v>40</v>
      </c>
      <c r="P60" s="498" t="s">
        <v>41</v>
      </c>
      <c r="Q60" s="498" t="s">
        <v>40</v>
      </c>
      <c r="R60" s="498" t="s">
        <v>41</v>
      </c>
      <c r="S60" s="497" t="s">
        <v>40</v>
      </c>
      <c r="T60" s="499" t="s">
        <v>41</v>
      </c>
    </row>
    <row r="61" spans="1:20" s="36" customFormat="1" ht="29.25" customHeight="1">
      <c r="A61" s="642" t="s">
        <v>7</v>
      </c>
      <c r="B61" s="643"/>
      <c r="C61" s="41"/>
      <c r="D61" s="42"/>
      <c r="E61" s="41"/>
      <c r="F61" s="4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5"/>
      <c r="T61" s="348"/>
    </row>
    <row r="62" spans="1:20">
      <c r="A62" s="634" t="s">
        <v>12</v>
      </c>
      <c r="B62" s="639"/>
      <c r="C62" s="141" t="str">
        <f>C41</f>
        <v>8,202</v>
      </c>
      <c r="D62" s="39">
        <f>C62/C70</f>
        <v>0.48575658868818478</v>
      </c>
      <c r="E62" s="141" t="str">
        <f>E41</f>
        <v>897</v>
      </c>
      <c r="F62" s="39">
        <f>E62/E70</f>
        <v>0.34236641221374048</v>
      </c>
      <c r="G62" s="194" t="str">
        <f>G41</f>
        <v>62</v>
      </c>
      <c r="H62" s="441">
        <f>G62/G70</f>
        <v>0.5636363636363636</v>
      </c>
      <c r="I62" s="194" t="str">
        <f t="shared" ref="I62:Q62" si="2">I41</f>
        <v>1,574</v>
      </c>
      <c r="J62" s="441">
        <f>I62/I70</f>
        <v>0.39607448414695523</v>
      </c>
      <c r="K62" s="194" t="str">
        <f t="shared" si="2"/>
        <v>138</v>
      </c>
      <c r="L62" s="441">
        <f>K62/K70</f>
        <v>0.52075471698113207</v>
      </c>
      <c r="M62" s="194" t="str">
        <f t="shared" si="2"/>
        <v>402</v>
      </c>
      <c r="N62" s="441">
        <f>M62/M70</f>
        <v>0.34895833333333331</v>
      </c>
      <c r="O62" s="194" t="str">
        <f t="shared" si="2"/>
        <v>249</v>
      </c>
      <c r="P62" s="441">
        <f>O62/O70</f>
        <v>0.45437956204379559</v>
      </c>
      <c r="Q62" s="194" t="str">
        <f t="shared" si="2"/>
        <v>29</v>
      </c>
      <c r="R62" s="441">
        <f>Q62/Q70</f>
        <v>0.50877192982456143</v>
      </c>
      <c r="S62" s="436">
        <f>S41</f>
        <v>4851</v>
      </c>
      <c r="T62" s="143">
        <f>S62/S70</f>
        <v>0.59455815663684275</v>
      </c>
    </row>
    <row r="63" spans="1:20">
      <c r="A63" s="634" t="s">
        <v>138</v>
      </c>
      <c r="B63" s="635"/>
      <c r="C63" s="38">
        <f>C42+C43+C44</f>
        <v>19581</v>
      </c>
      <c r="D63" s="39">
        <f>C63/C71</f>
        <v>0.63551978189607605</v>
      </c>
      <c r="E63" s="38">
        <f>E42+E43+E44</f>
        <v>1486</v>
      </c>
      <c r="F63" s="39">
        <f>E63/E71</f>
        <v>0.38910709609845512</v>
      </c>
      <c r="G63" s="194">
        <f>G42+G43+G44</f>
        <v>190</v>
      </c>
      <c r="H63" s="441">
        <f>G63/G71</f>
        <v>0.6333333333333333</v>
      </c>
      <c r="I63" s="194">
        <f t="shared" ref="I63:Q63" si="3">I42+I43+I44</f>
        <v>3206</v>
      </c>
      <c r="J63" s="441">
        <f t="shared" ref="J63:J64" si="4">I63/I71</f>
        <v>0.54709897610921499</v>
      </c>
      <c r="K63" s="194">
        <f t="shared" si="3"/>
        <v>219</v>
      </c>
      <c r="L63" s="441">
        <f t="shared" ref="L63:L64" si="5">K63/K71</f>
        <v>0.65568862275449102</v>
      </c>
      <c r="M63" s="194">
        <f t="shared" si="3"/>
        <v>1888</v>
      </c>
      <c r="N63" s="441">
        <f t="shared" ref="N63:N64" si="6">M63/M71</f>
        <v>0.72727272727272729</v>
      </c>
      <c r="O63" s="194">
        <f t="shared" si="3"/>
        <v>521</v>
      </c>
      <c r="P63" s="441">
        <f t="shared" ref="P63:P64" si="7">O63/O71</f>
        <v>0.78228228228228225</v>
      </c>
      <c r="Q63" s="194">
        <f t="shared" si="3"/>
        <v>47</v>
      </c>
      <c r="R63" s="441">
        <f t="shared" ref="R63:R64" si="8">Q63/Q71</f>
        <v>0.82456140350877194</v>
      </c>
      <c r="S63" s="437">
        <f>S42+S43+S44</f>
        <v>12024</v>
      </c>
      <c r="T63" s="143">
        <f>S63/S71</f>
        <v>0.69992432621223588</v>
      </c>
    </row>
    <row r="64" spans="1:20">
      <c r="A64" s="634" t="s">
        <v>139</v>
      </c>
      <c r="B64" s="635"/>
      <c r="C64" s="38">
        <f>C45+C46+C47</f>
        <v>1919</v>
      </c>
      <c r="D64" s="39">
        <f>C64/C72</f>
        <v>0.50235602094240839</v>
      </c>
      <c r="E64" s="38">
        <f>E45+E46+E47</f>
        <v>85</v>
      </c>
      <c r="F64" s="39">
        <f>E64/E72</f>
        <v>0.25449101796407186</v>
      </c>
      <c r="G64" s="194">
        <f>G45+G46+G47</f>
        <v>5</v>
      </c>
      <c r="H64" s="441">
        <f>G64/G72</f>
        <v>0.27777777777777779</v>
      </c>
      <c r="I64" s="194">
        <f t="shared" ref="I64:Q64" si="9">I45+I46+I47</f>
        <v>230</v>
      </c>
      <c r="J64" s="441">
        <f t="shared" si="4"/>
        <v>0.33576642335766421</v>
      </c>
      <c r="K64" s="194">
        <f t="shared" si="9"/>
        <v>4</v>
      </c>
      <c r="L64" s="441">
        <f t="shared" si="5"/>
        <v>0.19047619047619047</v>
      </c>
      <c r="M64" s="194">
        <f t="shared" si="9"/>
        <v>148</v>
      </c>
      <c r="N64" s="441">
        <f t="shared" si="6"/>
        <v>0.29898989898989897</v>
      </c>
      <c r="O64" s="194">
        <f t="shared" si="9"/>
        <v>79</v>
      </c>
      <c r="P64" s="441">
        <f t="shared" si="7"/>
        <v>0.72477064220183485</v>
      </c>
      <c r="Q64" s="194">
        <f t="shared" si="9"/>
        <v>0</v>
      </c>
      <c r="R64" s="441" t="e">
        <f t="shared" si="8"/>
        <v>#DIV/0!</v>
      </c>
      <c r="S64" s="437">
        <f>S45+S46+S47</f>
        <v>1368</v>
      </c>
      <c r="T64" s="143">
        <f>S64/S72</f>
        <v>0.63392029657089899</v>
      </c>
    </row>
    <row r="65" spans="1:21" s="36" customFormat="1" ht="27.75" customHeight="1">
      <c r="A65" s="640" t="s">
        <v>140</v>
      </c>
      <c r="B65" s="641"/>
      <c r="C65" s="44"/>
      <c r="D65" s="45"/>
      <c r="E65" s="44"/>
      <c r="F65" s="45"/>
      <c r="G65" s="43"/>
      <c r="H65" s="45"/>
      <c r="I65" s="43"/>
      <c r="J65" s="43"/>
      <c r="K65" s="43"/>
      <c r="L65" s="43"/>
      <c r="M65" s="43"/>
      <c r="N65" s="45"/>
      <c r="O65" s="43"/>
      <c r="P65" s="45"/>
      <c r="Q65" s="43"/>
      <c r="R65" s="45"/>
      <c r="S65" s="438"/>
      <c r="T65" s="144"/>
    </row>
    <row r="66" spans="1:21">
      <c r="A66" s="634" t="s">
        <v>12</v>
      </c>
      <c r="B66" s="639"/>
      <c r="C66" s="141" t="str">
        <f>C49</f>
        <v>8,683</v>
      </c>
      <c r="D66" s="39">
        <f>C66/C70</f>
        <v>0.51424341131181517</v>
      </c>
      <c r="E66" s="141" t="str">
        <f>E49</f>
        <v>1,723</v>
      </c>
      <c r="F66" s="39">
        <f>E66/E70</f>
        <v>0.65763358778625958</v>
      </c>
      <c r="G66" s="194" t="str">
        <f>G49</f>
        <v>48</v>
      </c>
      <c r="H66" s="441">
        <f>G66/G70</f>
        <v>0.43636363636363634</v>
      </c>
      <c r="I66" s="194" t="str">
        <f t="shared" ref="I66:Q66" si="10">I49</f>
        <v>2,400</v>
      </c>
      <c r="J66" s="441">
        <f>I66/I70</f>
        <v>0.60392551585304477</v>
      </c>
      <c r="K66" s="194" t="str">
        <f t="shared" si="10"/>
        <v>127</v>
      </c>
      <c r="L66" s="441">
        <f>K66/K70</f>
        <v>0.47924528301886793</v>
      </c>
      <c r="M66" s="194" t="str">
        <f t="shared" si="10"/>
        <v>750</v>
      </c>
      <c r="N66" s="441">
        <f>M66/M70</f>
        <v>0.65104166666666663</v>
      </c>
      <c r="O66" s="194" t="str">
        <f t="shared" si="10"/>
        <v>299</v>
      </c>
      <c r="P66" s="441">
        <f>O66/O70</f>
        <v>0.54562043795620441</v>
      </c>
      <c r="Q66" s="194" t="str">
        <f t="shared" si="10"/>
        <v>28</v>
      </c>
      <c r="R66" s="441">
        <f>Q66/Q70</f>
        <v>0.49122807017543857</v>
      </c>
      <c r="S66" s="436">
        <f>S49</f>
        <v>3308</v>
      </c>
      <c r="T66" s="143">
        <f>S66/S70</f>
        <v>0.40544184336315725</v>
      </c>
    </row>
    <row r="67" spans="1:21">
      <c r="A67" s="634" t="s">
        <v>138</v>
      </c>
      <c r="B67" s="635"/>
      <c r="C67" s="27">
        <f>C50+C51</f>
        <v>11230</v>
      </c>
      <c r="D67" s="39">
        <f>C67/C71</f>
        <v>0.36448021810392395</v>
      </c>
      <c r="E67" s="194">
        <f>E50+E51</f>
        <v>2333</v>
      </c>
      <c r="F67" s="39">
        <f>E67/E71</f>
        <v>0.61089290390154494</v>
      </c>
      <c r="G67" s="194">
        <f>G50+G51</f>
        <v>110</v>
      </c>
      <c r="H67" s="441">
        <f t="shared" ref="H67:H68" si="11">G67/G71</f>
        <v>0.36666666666666664</v>
      </c>
      <c r="I67" s="194">
        <f t="shared" ref="I67:Q67" si="12">I50+I51</f>
        <v>2654</v>
      </c>
      <c r="J67" s="441">
        <f t="shared" ref="J67:J68" si="13">I67/I71</f>
        <v>0.45290102389078496</v>
      </c>
      <c r="K67" s="194">
        <f t="shared" si="12"/>
        <v>115</v>
      </c>
      <c r="L67" s="441">
        <f t="shared" ref="L67:L68" si="14">K67/K71</f>
        <v>0.34431137724550898</v>
      </c>
      <c r="M67" s="194">
        <f t="shared" si="12"/>
        <v>708</v>
      </c>
      <c r="N67" s="441">
        <f t="shared" ref="N67:N68" si="15">M67/M71</f>
        <v>0.27272727272727271</v>
      </c>
      <c r="O67" s="194">
        <f t="shared" si="12"/>
        <v>145</v>
      </c>
      <c r="P67" s="441">
        <f t="shared" ref="P67:P68" si="16">O67/O71</f>
        <v>0.21771771771771772</v>
      </c>
      <c r="Q67" s="194">
        <f t="shared" si="12"/>
        <v>10</v>
      </c>
      <c r="R67" s="441">
        <f t="shared" ref="R67:R68" si="17">Q67/Q71</f>
        <v>0.17543859649122806</v>
      </c>
      <c r="S67" s="411">
        <f>S50+S51</f>
        <v>5155</v>
      </c>
      <c r="T67" s="143">
        <f>S67/S71</f>
        <v>0.30007567378776412</v>
      </c>
    </row>
    <row r="68" spans="1:21">
      <c r="A68" s="634" t="s">
        <v>139</v>
      </c>
      <c r="B68" s="635"/>
      <c r="C68" s="27">
        <f>C53+C54+C55</f>
        <v>1901</v>
      </c>
      <c r="D68" s="39">
        <f>C68/C72</f>
        <v>0.49764397905759161</v>
      </c>
      <c r="E68" s="194">
        <f>E53+E54+E55</f>
        <v>249</v>
      </c>
      <c r="F68" s="39">
        <f>E68/E72</f>
        <v>0.74550898203592819</v>
      </c>
      <c r="G68" s="194">
        <f>G53+G54+G55</f>
        <v>13</v>
      </c>
      <c r="H68" s="441">
        <f t="shared" si="11"/>
        <v>0.72222222222222221</v>
      </c>
      <c r="I68" s="194">
        <f t="shared" ref="I68:Q68" si="18">I53+I54+I55</f>
        <v>455</v>
      </c>
      <c r="J68" s="441">
        <f t="shared" si="13"/>
        <v>0.66423357664233573</v>
      </c>
      <c r="K68" s="194">
        <f t="shared" si="18"/>
        <v>17</v>
      </c>
      <c r="L68" s="441">
        <f t="shared" si="14"/>
        <v>0.80952380952380953</v>
      </c>
      <c r="M68" s="194">
        <f t="shared" si="18"/>
        <v>347</v>
      </c>
      <c r="N68" s="441">
        <f t="shared" si="15"/>
        <v>0.70101010101010097</v>
      </c>
      <c r="O68" s="194">
        <f t="shared" si="18"/>
        <v>30</v>
      </c>
      <c r="P68" s="441">
        <f t="shared" si="16"/>
        <v>0.27522935779816515</v>
      </c>
      <c r="Q68" s="194">
        <f t="shared" si="18"/>
        <v>0</v>
      </c>
      <c r="R68" s="441" t="e">
        <f t="shared" si="17"/>
        <v>#DIV/0!</v>
      </c>
      <c r="S68" s="411">
        <f>S53+S54+S55</f>
        <v>790</v>
      </c>
      <c r="T68" s="143">
        <f>S68/S72</f>
        <v>0.36607970342910101</v>
      </c>
    </row>
    <row r="69" spans="1:21" s="36" customFormat="1" ht="30.75" customHeight="1">
      <c r="A69" s="640" t="s">
        <v>79</v>
      </c>
      <c r="B69" s="641"/>
      <c r="C69" s="46"/>
      <c r="D69" s="43"/>
      <c r="E69" s="46"/>
      <c r="F69" s="43"/>
      <c r="G69" s="43"/>
      <c r="H69" s="45"/>
      <c r="I69" s="43"/>
      <c r="J69" s="43"/>
      <c r="K69" s="43"/>
      <c r="L69" s="45"/>
      <c r="M69" s="43"/>
      <c r="N69" s="45"/>
      <c r="O69" s="43"/>
      <c r="P69" s="45"/>
      <c r="Q69" s="43"/>
      <c r="R69" s="45"/>
      <c r="S69" s="439"/>
      <c r="T69" s="142"/>
    </row>
    <row r="70" spans="1:21">
      <c r="A70" s="634" t="s">
        <v>141</v>
      </c>
      <c r="B70" s="635"/>
      <c r="C70" s="40">
        <f>C62+C66</f>
        <v>16885</v>
      </c>
      <c r="D70" s="39">
        <f>C70/C70</f>
        <v>1</v>
      </c>
      <c r="E70" s="40">
        <f>E62+E66</f>
        <v>2620</v>
      </c>
      <c r="F70" s="39">
        <f>E70/E70</f>
        <v>1</v>
      </c>
      <c r="G70" s="26">
        <f>G62+G66</f>
        <v>110</v>
      </c>
      <c r="H70" s="39">
        <f>G70/G70</f>
        <v>1</v>
      </c>
      <c r="I70" s="26">
        <f t="shared" ref="I70:Q70" si="19">I62+I66</f>
        <v>3974</v>
      </c>
      <c r="J70" s="39">
        <f>I70/I70</f>
        <v>1</v>
      </c>
      <c r="K70" s="26">
        <f t="shared" si="19"/>
        <v>265</v>
      </c>
      <c r="L70" s="39">
        <f>K70/K70</f>
        <v>1</v>
      </c>
      <c r="M70" s="26">
        <f t="shared" si="19"/>
        <v>1152</v>
      </c>
      <c r="N70" s="39">
        <f>M70/M70</f>
        <v>1</v>
      </c>
      <c r="O70" s="26">
        <f t="shared" si="19"/>
        <v>548</v>
      </c>
      <c r="P70" s="39">
        <f>O70/O70</f>
        <v>1</v>
      </c>
      <c r="Q70" s="26">
        <f t="shared" si="19"/>
        <v>57</v>
      </c>
      <c r="R70" s="39">
        <f>Q70/Q70</f>
        <v>1</v>
      </c>
      <c r="S70" s="440">
        <f>S62+S66</f>
        <v>8159</v>
      </c>
      <c r="T70" s="143">
        <f>S70/S70</f>
        <v>1</v>
      </c>
    </row>
    <row r="71" spans="1:21">
      <c r="A71" s="634" t="s">
        <v>138</v>
      </c>
      <c r="B71" s="635"/>
      <c r="C71" s="40">
        <f>C63+C67</f>
        <v>30811</v>
      </c>
      <c r="D71" s="39">
        <f>C71/C71</f>
        <v>1</v>
      </c>
      <c r="E71" s="40">
        <f>E63+E67</f>
        <v>3819</v>
      </c>
      <c r="F71" s="39">
        <f>E71/E71</f>
        <v>1</v>
      </c>
      <c r="G71" s="26">
        <f>G63+G67</f>
        <v>300</v>
      </c>
      <c r="H71" s="39">
        <f t="shared" ref="H71:H72" si="20">G71/G71</f>
        <v>1</v>
      </c>
      <c r="I71" s="26">
        <f t="shared" ref="I71:Q71" si="21">I63+I67</f>
        <v>5860</v>
      </c>
      <c r="J71" s="39">
        <f t="shared" ref="J71:J72" si="22">I71/I71</f>
        <v>1</v>
      </c>
      <c r="K71" s="26">
        <f t="shared" si="21"/>
        <v>334</v>
      </c>
      <c r="L71" s="39">
        <f t="shared" ref="L71:L72" si="23">K71/K71</f>
        <v>1</v>
      </c>
      <c r="M71" s="26">
        <f t="shared" si="21"/>
        <v>2596</v>
      </c>
      <c r="N71" s="39">
        <f t="shared" ref="N71:N72" si="24">M71/M71</f>
        <v>1</v>
      </c>
      <c r="O71" s="26">
        <f t="shared" si="21"/>
        <v>666</v>
      </c>
      <c r="P71" s="39">
        <f t="shared" ref="P71:P72" si="25">O71/O71</f>
        <v>1</v>
      </c>
      <c r="Q71" s="26">
        <f t="shared" si="21"/>
        <v>57</v>
      </c>
      <c r="R71" s="39">
        <f t="shared" ref="R71:R72" si="26">Q71/Q71</f>
        <v>1</v>
      </c>
      <c r="S71" s="440">
        <f>S63+S67</f>
        <v>17179</v>
      </c>
      <c r="T71" s="143">
        <f>S71/S71</f>
        <v>1</v>
      </c>
    </row>
    <row r="72" spans="1:21">
      <c r="A72" s="634" t="s">
        <v>139</v>
      </c>
      <c r="B72" s="635"/>
      <c r="C72" s="40">
        <f>C64+C68</f>
        <v>3820</v>
      </c>
      <c r="D72" s="39">
        <f>C72/C72</f>
        <v>1</v>
      </c>
      <c r="E72" s="40">
        <f>E64+E68</f>
        <v>334</v>
      </c>
      <c r="F72" s="39">
        <f>E72/E72</f>
        <v>1</v>
      </c>
      <c r="G72" s="26">
        <f>G64+G68</f>
        <v>18</v>
      </c>
      <c r="H72" s="39">
        <f t="shared" si="20"/>
        <v>1</v>
      </c>
      <c r="I72" s="26">
        <f t="shared" ref="I72:Q72" si="27">I64+I68</f>
        <v>685</v>
      </c>
      <c r="J72" s="39">
        <f t="shared" si="22"/>
        <v>1</v>
      </c>
      <c r="K72" s="26">
        <f t="shared" si="27"/>
        <v>21</v>
      </c>
      <c r="L72" s="39">
        <f t="shared" si="23"/>
        <v>1</v>
      </c>
      <c r="M72" s="26">
        <f t="shared" si="27"/>
        <v>495</v>
      </c>
      <c r="N72" s="39">
        <f t="shared" si="24"/>
        <v>1</v>
      </c>
      <c r="O72" s="26">
        <f t="shared" si="27"/>
        <v>109</v>
      </c>
      <c r="P72" s="39">
        <f t="shared" si="25"/>
        <v>1</v>
      </c>
      <c r="Q72" s="26">
        <f t="shared" si="27"/>
        <v>0</v>
      </c>
      <c r="R72" s="39" t="e">
        <f t="shared" si="26"/>
        <v>#DIV/0!</v>
      </c>
      <c r="S72" s="440">
        <f>S64+S68</f>
        <v>2158</v>
      </c>
      <c r="T72" s="39">
        <f>S72/S72</f>
        <v>1</v>
      </c>
    </row>
    <row r="73" spans="1:21">
      <c r="A73" s="65" t="s">
        <v>784</v>
      </c>
      <c r="G73" s="37"/>
      <c r="U73" s="316"/>
    </row>
    <row r="75" spans="1:21" ht="18.75">
      <c r="A75" s="22" t="s">
        <v>177</v>
      </c>
      <c r="H75" s="316"/>
    </row>
    <row r="76" spans="1:21" ht="15.75" customHeight="1">
      <c r="A76" s="616" t="s">
        <v>772</v>
      </c>
      <c r="B76" s="617"/>
      <c r="C76" s="617"/>
      <c r="D76" s="617"/>
      <c r="E76" s="617"/>
      <c r="F76" s="617"/>
      <c r="G76" s="617"/>
      <c r="H76" s="617"/>
      <c r="I76" s="617"/>
      <c r="J76" s="617"/>
      <c r="K76" s="617"/>
      <c r="L76" s="617"/>
      <c r="M76" s="617"/>
      <c r="N76" s="617"/>
      <c r="O76" s="617"/>
      <c r="P76" s="617"/>
      <c r="Q76" s="617"/>
      <c r="R76" s="617"/>
      <c r="S76" s="617"/>
    </row>
    <row r="77" spans="1:21" ht="15.75" customHeight="1" thickBot="1">
      <c r="A77" s="618"/>
      <c r="B77" s="619"/>
      <c r="C77" s="619"/>
      <c r="D77" s="619"/>
      <c r="E77" s="619"/>
      <c r="F77" s="619"/>
      <c r="G77" s="619"/>
      <c r="H77" s="619"/>
      <c r="I77" s="619"/>
      <c r="J77" s="619"/>
      <c r="K77" s="619"/>
      <c r="L77" s="619"/>
      <c r="M77" s="619"/>
      <c r="N77" s="619"/>
      <c r="O77" s="619"/>
      <c r="P77" s="619"/>
      <c r="Q77" s="619"/>
      <c r="R77" s="619"/>
      <c r="S77" s="619"/>
    </row>
    <row r="78" spans="1:21" ht="15" customHeight="1">
      <c r="A78" s="283"/>
      <c r="B78" s="620" t="s">
        <v>810</v>
      </c>
      <c r="C78" s="621"/>
      <c r="D78" s="620" t="s">
        <v>801</v>
      </c>
      <c r="E78" s="621"/>
      <c r="F78" s="620" t="s">
        <v>804</v>
      </c>
      <c r="G78" s="621"/>
      <c r="H78" s="620" t="s">
        <v>805</v>
      </c>
      <c r="I78" s="621"/>
      <c r="J78" s="620" t="s">
        <v>806</v>
      </c>
      <c r="K78" s="621"/>
      <c r="L78" s="620" t="s">
        <v>807</v>
      </c>
      <c r="M78" s="621"/>
      <c r="N78" s="620" t="s">
        <v>808</v>
      </c>
      <c r="O78" s="621"/>
      <c r="P78" s="620" t="s">
        <v>809</v>
      </c>
      <c r="Q78" s="621"/>
      <c r="R78" s="620" t="s">
        <v>241</v>
      </c>
      <c r="S78" s="621"/>
    </row>
    <row r="79" spans="1:21" ht="15.75" thickBot="1">
      <c r="A79" s="284" t="s">
        <v>17</v>
      </c>
      <c r="B79" s="280" t="s">
        <v>5</v>
      </c>
      <c r="C79" s="280" t="s">
        <v>3</v>
      </c>
      <c r="D79" s="280" t="s">
        <v>5</v>
      </c>
      <c r="E79" s="280" t="s">
        <v>3</v>
      </c>
      <c r="F79" s="280" t="s">
        <v>5</v>
      </c>
      <c r="G79" s="280" t="s">
        <v>3</v>
      </c>
      <c r="H79" s="280" t="s">
        <v>5</v>
      </c>
      <c r="I79" s="280" t="s">
        <v>3</v>
      </c>
      <c r="J79" s="280" t="s">
        <v>5</v>
      </c>
      <c r="K79" s="280" t="s">
        <v>3</v>
      </c>
      <c r="L79" s="280" t="s">
        <v>5</v>
      </c>
      <c r="M79" s="280" t="s">
        <v>3</v>
      </c>
      <c r="N79" s="280" t="s">
        <v>5</v>
      </c>
      <c r="O79" s="280" t="s">
        <v>3</v>
      </c>
      <c r="P79" s="280" t="s">
        <v>5</v>
      </c>
      <c r="Q79" s="280" t="s">
        <v>3</v>
      </c>
      <c r="R79" s="280" t="s">
        <v>5</v>
      </c>
      <c r="S79" s="280" t="s">
        <v>3</v>
      </c>
    </row>
    <row r="80" spans="1:21" ht="16.5" thickBot="1">
      <c r="A80" s="6" t="s">
        <v>18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20" ht="48.75" customHeight="1" thickBot="1">
      <c r="A81" s="7" t="s">
        <v>19</v>
      </c>
      <c r="B81" s="217">
        <f>B104+B105+B106+B121+B122+B123</f>
        <v>3888</v>
      </c>
      <c r="C81" s="183">
        <f>B81/B83</f>
        <v>0.1274085725521038</v>
      </c>
      <c r="D81" s="217">
        <f>D104+D105+D106+D121+D122+D123</f>
        <v>511</v>
      </c>
      <c r="E81" s="183">
        <f>D81/D83</f>
        <v>0.19813881349360218</v>
      </c>
      <c r="F81" s="217">
        <f>F104+F105+F106+F121+F122+F123</f>
        <v>18</v>
      </c>
      <c r="G81" s="183">
        <f>F81/F83</f>
        <v>6.4285714285714279E-2</v>
      </c>
      <c r="H81" s="217">
        <f>H104+H105+H106+H121+H122+H123</f>
        <v>791</v>
      </c>
      <c r="I81" s="183">
        <f>H81/H83</f>
        <v>0.13806947111188689</v>
      </c>
      <c r="J81" s="217">
        <f>J104+J105+J106+J121+J122+J123</f>
        <v>40</v>
      </c>
      <c r="K81" s="183">
        <f>J81/J83</f>
        <v>0.10638297872340426</v>
      </c>
      <c r="L81" s="217">
        <f>L104+L105+L106+L121+L122+L123</f>
        <v>296</v>
      </c>
      <c r="M81" s="183">
        <f>L81/L83</f>
        <v>0.10685920577617329</v>
      </c>
      <c r="N81" s="217">
        <f>N104+N105+N106+N121+N122+N123</f>
        <v>71</v>
      </c>
      <c r="O81" s="183">
        <f>N81/N83</f>
        <v>9.5687331536388143E-2</v>
      </c>
      <c r="P81" s="217">
        <f>P104+P105+P106+P121+P122+P123</f>
        <v>1</v>
      </c>
      <c r="Q81" s="183">
        <f>P81/P83</f>
        <v>1.9607843137254902E-2</v>
      </c>
      <c r="R81" s="217">
        <f>B81-D81-F81-H81-J81-L81-N81-P81</f>
        <v>2160</v>
      </c>
      <c r="S81" s="183">
        <f>R81/R83</f>
        <v>0.12007337817555172</v>
      </c>
    </row>
    <row r="82" spans="1:20" ht="44.25" customHeight="1" thickBot="1">
      <c r="A82" s="398" t="s">
        <v>20</v>
      </c>
      <c r="B82" s="399">
        <f>B103+B120</f>
        <v>2256</v>
      </c>
      <c r="C82" s="400">
        <f>B82/B83</f>
        <v>7.3928430987023203E-2</v>
      </c>
      <c r="D82" s="399">
        <f>D103+D120</f>
        <v>116</v>
      </c>
      <c r="E82" s="400">
        <f>D82/D83</f>
        <v>4.4978673904614193E-2</v>
      </c>
      <c r="F82" s="399">
        <f>F103+F120</f>
        <v>26</v>
      </c>
      <c r="G82" s="400">
        <f>F82/F83</f>
        <v>9.285714285714286E-2</v>
      </c>
      <c r="H82" s="399">
        <f>H103+H120</f>
        <v>541</v>
      </c>
      <c r="I82" s="400">
        <f>H82/H83</f>
        <v>9.4431838017105946E-2</v>
      </c>
      <c r="J82" s="399">
        <f>J103+J120</f>
        <v>35</v>
      </c>
      <c r="K82" s="400">
        <f>J82/J83</f>
        <v>9.3085106382978719E-2</v>
      </c>
      <c r="L82" s="399">
        <f>L103+L120</f>
        <v>173</v>
      </c>
      <c r="M82" s="400">
        <f>L82/L83</f>
        <v>6.2454873646209386E-2</v>
      </c>
      <c r="N82" s="399">
        <f>N103+N120</f>
        <v>21</v>
      </c>
      <c r="O82" s="400">
        <f>N82/N83</f>
        <v>2.8301886792452831E-2</v>
      </c>
      <c r="P82" s="399">
        <f>P103+P120</f>
        <v>1</v>
      </c>
      <c r="Q82" s="400">
        <f>P82/P83</f>
        <v>1.9607843137254902E-2</v>
      </c>
      <c r="R82" s="399">
        <f>B82-D82-F82-H82-J82-L82-N82-P82</f>
        <v>1343</v>
      </c>
      <c r="S82" s="400">
        <f>R82/R83</f>
        <v>7.4656734671187955E-2</v>
      </c>
    </row>
    <row r="83" spans="1:20" ht="33" customHeight="1" thickBot="1">
      <c r="A83" s="404" t="s">
        <v>21</v>
      </c>
      <c r="B83" s="402" t="str">
        <f>B89</f>
        <v>30,516</v>
      </c>
      <c r="C83" s="405">
        <f>B83/B83</f>
        <v>1</v>
      </c>
      <c r="D83" s="402" t="str">
        <f>D89</f>
        <v>2,579</v>
      </c>
      <c r="E83" s="405">
        <f>D83/B83</f>
        <v>8.4513042338445407E-2</v>
      </c>
      <c r="F83" s="402" t="str">
        <f>F89</f>
        <v>280</v>
      </c>
      <c r="G83" s="405">
        <f>F83/B83</f>
        <v>9.1755144842050069E-3</v>
      </c>
      <c r="H83" s="402" t="str">
        <f>H89</f>
        <v>5,729</v>
      </c>
      <c r="I83" s="405">
        <f>H83/B83</f>
        <v>0.18773758028575174</v>
      </c>
      <c r="J83" s="402" t="str">
        <f>J89</f>
        <v>376</v>
      </c>
      <c r="K83" s="405">
        <f>J83/B83</f>
        <v>1.2321405164503868E-2</v>
      </c>
      <c r="L83" s="402" t="str">
        <f>L89</f>
        <v>2,770</v>
      </c>
      <c r="M83" s="405">
        <f>L83/B83</f>
        <v>9.0772054004456676E-2</v>
      </c>
      <c r="N83" s="402" t="str">
        <f>N89</f>
        <v>742</v>
      </c>
      <c r="O83" s="405">
        <f>N83/B83</f>
        <v>2.431511338314327E-2</v>
      </c>
      <c r="P83" s="402" t="str">
        <f>P89</f>
        <v>51</v>
      </c>
      <c r="Q83" s="405">
        <f>P83/B83</f>
        <v>1.6712544239087693E-3</v>
      </c>
      <c r="R83" s="402">
        <f>B83-D83-F83-H83-J83-L83-N83-P83</f>
        <v>17989</v>
      </c>
      <c r="S83" s="405">
        <v>1</v>
      </c>
    </row>
    <row r="84" spans="1:20" ht="84.75" customHeight="1" thickBot="1">
      <c r="A84" s="401" t="s">
        <v>22</v>
      </c>
      <c r="B84" s="402" t="str">
        <f>B102</f>
        <v>1,689</v>
      </c>
      <c r="C84" s="403">
        <f>B84/B83</f>
        <v>5.5348014156508064E-2</v>
      </c>
      <c r="D84" s="402" t="str">
        <f>D102</f>
        <v>306</v>
      </c>
      <c r="E84" s="403">
        <f>D84/D83</f>
        <v>0.11865063978286157</v>
      </c>
      <c r="F84" s="402" t="str">
        <f>F102</f>
        <v>8</v>
      </c>
      <c r="G84" s="403">
        <f>F84/F83</f>
        <v>2.8571428571428571E-2</v>
      </c>
      <c r="H84" s="402" t="str">
        <f>H102</f>
        <v>379</v>
      </c>
      <c r="I84" s="403">
        <f>H84/H83</f>
        <v>6.6154651771687903E-2</v>
      </c>
      <c r="J84" s="402" t="str">
        <f>J102</f>
        <v>2</v>
      </c>
      <c r="K84" s="403">
        <f>J84/J83</f>
        <v>5.3191489361702126E-3</v>
      </c>
      <c r="L84" s="402" t="str">
        <f>L102</f>
        <v>93</v>
      </c>
      <c r="M84" s="403">
        <f>L84/L83</f>
        <v>3.3574007220216605E-2</v>
      </c>
      <c r="N84" s="402" t="str">
        <f>N102</f>
        <v>22</v>
      </c>
      <c r="O84" s="403">
        <f>N84/N83</f>
        <v>2.9649595687331536E-2</v>
      </c>
      <c r="P84" s="402" t="str">
        <f>P102</f>
        <v>0</v>
      </c>
      <c r="Q84" s="403">
        <f>P84/P83</f>
        <v>0</v>
      </c>
      <c r="R84" s="402">
        <f>B84-D84-F84-H84-J84-L84-N84-P84</f>
        <v>879</v>
      </c>
      <c r="S84" s="403">
        <f>R84/R83</f>
        <v>4.8863194174217577E-2</v>
      </c>
    </row>
    <row r="85" spans="1:20" ht="54" customHeight="1" thickBot="1">
      <c r="A85" s="401" t="s">
        <v>23</v>
      </c>
      <c r="B85" s="397">
        <f>B91+B96+B102</f>
        <v>5110</v>
      </c>
      <c r="C85" s="407">
        <f>B85/B83</f>
        <v>0.16745313933674139</v>
      </c>
      <c r="D85" s="217">
        <f>D91+D96+D102</f>
        <v>788</v>
      </c>
      <c r="E85" s="184">
        <f>D85/D83</f>
        <v>0.30554478480031022</v>
      </c>
      <c r="F85" s="217">
        <f>F91+F96+F102</f>
        <v>28</v>
      </c>
      <c r="G85" s="184">
        <f>F85/F83</f>
        <v>0.1</v>
      </c>
      <c r="H85" s="217">
        <f>H91+H96+H102</f>
        <v>1153</v>
      </c>
      <c r="I85" s="184">
        <f>H85/H83</f>
        <v>0.20125676383312968</v>
      </c>
      <c r="J85" s="217">
        <f>J91+J96+J102</f>
        <v>9</v>
      </c>
      <c r="K85" s="184">
        <f>J85/J83</f>
        <v>2.3936170212765957E-2</v>
      </c>
      <c r="L85" s="217">
        <f>L91+L96+L102</f>
        <v>315</v>
      </c>
      <c r="M85" s="184">
        <f>L85/L83</f>
        <v>0.11371841155234658</v>
      </c>
      <c r="N85" s="217">
        <f>N91+N96+N102</f>
        <v>71</v>
      </c>
      <c r="O85" s="184">
        <f>N85/N83</f>
        <v>9.5687331536388143E-2</v>
      </c>
      <c r="P85" s="217">
        <f>P91+P96+P102</f>
        <v>0</v>
      </c>
      <c r="Q85" s="184">
        <f>P85/P83</f>
        <v>0</v>
      </c>
      <c r="R85" s="217">
        <f>B85-D85-F85-H85-J85-L85-N85-P85</f>
        <v>2746</v>
      </c>
      <c r="S85" s="184">
        <f>R85/R83</f>
        <v>0.15264884095836345</v>
      </c>
    </row>
    <row r="86" spans="1:20">
      <c r="A86" s="406" t="s">
        <v>785</v>
      </c>
      <c r="E86" s="316"/>
      <c r="T86" s="316"/>
    </row>
    <row r="87" spans="1:20">
      <c r="H87" s="316"/>
    </row>
    <row r="88" spans="1:20" ht="15.75" hidden="1" thickBot="1">
      <c r="B88" s="92"/>
      <c r="H88" s="316"/>
    </row>
    <row r="89" spans="1:20" hidden="1">
      <c r="A89" s="218" t="s">
        <v>79</v>
      </c>
      <c r="B89" s="219" t="s">
        <v>1152</v>
      </c>
      <c r="C89" s="220" t="s">
        <v>1153</v>
      </c>
      <c r="D89" t="s">
        <v>1154</v>
      </c>
      <c r="E89" t="s">
        <v>1155</v>
      </c>
      <c r="F89" t="s">
        <v>1156</v>
      </c>
      <c r="G89" t="s">
        <v>272</v>
      </c>
      <c r="H89" s="316" t="s">
        <v>1157</v>
      </c>
      <c r="I89" t="s">
        <v>1158</v>
      </c>
      <c r="J89" t="s">
        <v>1159</v>
      </c>
      <c r="K89" t="s">
        <v>442</v>
      </c>
      <c r="L89" t="s">
        <v>1160</v>
      </c>
      <c r="M89" t="s">
        <v>760</v>
      </c>
      <c r="N89" t="s">
        <v>1088</v>
      </c>
      <c r="O89" t="s">
        <v>428</v>
      </c>
      <c r="P89" t="s">
        <v>496</v>
      </c>
      <c r="Q89" t="s">
        <v>1047</v>
      </c>
    </row>
    <row r="90" spans="1:20" ht="22.5" hidden="1">
      <c r="A90" s="221" t="s">
        <v>246</v>
      </c>
      <c r="B90" s="208" t="s">
        <v>1161</v>
      </c>
      <c r="C90" s="209" t="s">
        <v>1162</v>
      </c>
      <c r="D90" t="s">
        <v>1163</v>
      </c>
      <c r="E90" t="s">
        <v>1002</v>
      </c>
      <c r="F90" t="s">
        <v>68</v>
      </c>
      <c r="G90" t="s">
        <v>1080</v>
      </c>
      <c r="H90" s="316" t="s">
        <v>1164</v>
      </c>
      <c r="I90" t="s">
        <v>1131</v>
      </c>
      <c r="J90" t="s">
        <v>1165</v>
      </c>
      <c r="K90" t="s">
        <v>601</v>
      </c>
      <c r="L90" t="s">
        <v>1166</v>
      </c>
      <c r="M90" t="s">
        <v>751</v>
      </c>
      <c r="N90" t="s">
        <v>1061</v>
      </c>
      <c r="O90" t="s">
        <v>615</v>
      </c>
      <c r="P90" t="s">
        <v>58</v>
      </c>
      <c r="Q90" t="s">
        <v>119</v>
      </c>
    </row>
    <row r="91" spans="1:20" hidden="1">
      <c r="A91" s="204" t="s">
        <v>247</v>
      </c>
      <c r="B91" s="205" t="s">
        <v>1167</v>
      </c>
      <c r="C91" s="206" t="s">
        <v>265</v>
      </c>
      <c r="D91" t="s">
        <v>1168</v>
      </c>
      <c r="E91" t="s">
        <v>442</v>
      </c>
      <c r="F91" t="s">
        <v>58</v>
      </c>
      <c r="G91" t="s">
        <v>119</v>
      </c>
      <c r="H91" s="316" t="s">
        <v>1149</v>
      </c>
      <c r="I91" t="s">
        <v>720</v>
      </c>
      <c r="J91" t="s">
        <v>868</v>
      </c>
      <c r="K91" t="s">
        <v>601</v>
      </c>
      <c r="L91" t="s">
        <v>1090</v>
      </c>
      <c r="M91" t="s">
        <v>517</v>
      </c>
      <c r="N91" t="s">
        <v>77</v>
      </c>
      <c r="O91" t="s">
        <v>1047</v>
      </c>
      <c r="P91" t="s">
        <v>58</v>
      </c>
      <c r="Q91" t="s">
        <v>119</v>
      </c>
    </row>
    <row r="92" spans="1:20" hidden="1">
      <c r="A92" s="207" t="s">
        <v>248</v>
      </c>
      <c r="B92" s="222" t="s">
        <v>1169</v>
      </c>
      <c r="C92" s="209" t="s">
        <v>274</v>
      </c>
      <c r="D92" t="s">
        <v>497</v>
      </c>
      <c r="E92" t="s">
        <v>137</v>
      </c>
      <c r="F92" t="s">
        <v>58</v>
      </c>
      <c r="G92" t="s">
        <v>119</v>
      </c>
      <c r="H92" s="316" t="s">
        <v>84</v>
      </c>
      <c r="I92" t="s">
        <v>504</v>
      </c>
      <c r="J92" t="s">
        <v>58</v>
      </c>
      <c r="K92" t="s">
        <v>119</v>
      </c>
      <c r="L92" t="s">
        <v>510</v>
      </c>
      <c r="M92" t="s">
        <v>1038</v>
      </c>
      <c r="N92" t="s">
        <v>77</v>
      </c>
      <c r="O92" t="s">
        <v>1047</v>
      </c>
      <c r="P92" t="s">
        <v>58</v>
      </c>
      <c r="Q92" t="s">
        <v>119</v>
      </c>
    </row>
    <row r="93" spans="1:20" hidden="1">
      <c r="A93" s="210" t="s">
        <v>249</v>
      </c>
      <c r="B93" s="223" t="s">
        <v>1170</v>
      </c>
      <c r="C93" s="206" t="s">
        <v>1171</v>
      </c>
      <c r="D93" t="s">
        <v>496</v>
      </c>
      <c r="E93" t="s">
        <v>137</v>
      </c>
      <c r="F93" t="s">
        <v>58</v>
      </c>
      <c r="G93" t="s">
        <v>119</v>
      </c>
      <c r="H93" s="316" t="s">
        <v>502</v>
      </c>
      <c r="I93" t="s">
        <v>1004</v>
      </c>
      <c r="J93" t="s">
        <v>58</v>
      </c>
      <c r="K93" t="s">
        <v>119</v>
      </c>
      <c r="L93" t="s">
        <v>459</v>
      </c>
      <c r="M93" t="s">
        <v>436</v>
      </c>
      <c r="N93" t="s">
        <v>58</v>
      </c>
      <c r="O93" t="s">
        <v>119</v>
      </c>
      <c r="P93" t="s">
        <v>58</v>
      </c>
      <c r="Q93" t="s">
        <v>119</v>
      </c>
    </row>
    <row r="94" spans="1:20" hidden="1">
      <c r="A94" s="207" t="s">
        <v>250</v>
      </c>
      <c r="B94" s="222" t="s">
        <v>1172</v>
      </c>
      <c r="C94" s="209" t="s">
        <v>1173</v>
      </c>
      <c r="D94" t="s">
        <v>58</v>
      </c>
      <c r="E94" t="s">
        <v>118</v>
      </c>
      <c r="F94" t="s">
        <v>58</v>
      </c>
      <c r="G94" t="s">
        <v>119</v>
      </c>
      <c r="H94" s="316" t="s">
        <v>947</v>
      </c>
      <c r="I94" t="s">
        <v>1053</v>
      </c>
      <c r="J94" t="s">
        <v>868</v>
      </c>
      <c r="K94" t="s">
        <v>601</v>
      </c>
      <c r="L94" t="s">
        <v>666</v>
      </c>
      <c r="M94" t="s">
        <v>114</v>
      </c>
      <c r="N94" t="s">
        <v>58</v>
      </c>
      <c r="O94" t="s">
        <v>119</v>
      </c>
      <c r="P94" t="s">
        <v>58</v>
      </c>
      <c r="Q94" t="s">
        <v>119</v>
      </c>
    </row>
    <row r="95" spans="1:20" hidden="1">
      <c r="A95" s="210" t="s">
        <v>251</v>
      </c>
      <c r="B95" s="223" t="s">
        <v>610</v>
      </c>
      <c r="C95" s="206" t="s">
        <v>321</v>
      </c>
      <c r="D95" t="s">
        <v>58</v>
      </c>
      <c r="E95" t="s">
        <v>118</v>
      </c>
      <c r="F95" t="s">
        <v>58</v>
      </c>
      <c r="G95" t="s">
        <v>119</v>
      </c>
      <c r="H95" s="316" t="s">
        <v>61</v>
      </c>
      <c r="I95" t="s">
        <v>1000</v>
      </c>
      <c r="J95" t="s">
        <v>58</v>
      </c>
      <c r="K95" t="s">
        <v>119</v>
      </c>
      <c r="L95" t="s">
        <v>58</v>
      </c>
      <c r="M95" t="s">
        <v>118</v>
      </c>
      <c r="N95" t="s">
        <v>58</v>
      </c>
      <c r="O95" t="s">
        <v>119</v>
      </c>
      <c r="P95" t="s">
        <v>58</v>
      </c>
      <c r="Q95" t="s">
        <v>119</v>
      </c>
    </row>
    <row r="96" spans="1:20" hidden="1">
      <c r="A96" s="211" t="s">
        <v>252</v>
      </c>
      <c r="B96" s="208" t="s">
        <v>1174</v>
      </c>
      <c r="C96" s="209" t="s">
        <v>1144</v>
      </c>
      <c r="D96" t="s">
        <v>1175</v>
      </c>
      <c r="E96" t="s">
        <v>1176</v>
      </c>
      <c r="F96" t="s">
        <v>68</v>
      </c>
      <c r="G96" t="s">
        <v>1080</v>
      </c>
      <c r="H96" s="316" t="s">
        <v>1177</v>
      </c>
      <c r="I96" t="s">
        <v>109</v>
      </c>
      <c r="J96" t="s">
        <v>885</v>
      </c>
      <c r="K96" t="s">
        <v>1016</v>
      </c>
      <c r="L96" t="s">
        <v>1178</v>
      </c>
      <c r="M96" t="s">
        <v>981</v>
      </c>
      <c r="N96" t="s">
        <v>64</v>
      </c>
      <c r="O96" t="s">
        <v>1146</v>
      </c>
      <c r="P96" t="s">
        <v>58</v>
      </c>
      <c r="Q96" t="s">
        <v>119</v>
      </c>
    </row>
    <row r="97" spans="1:17" hidden="1">
      <c r="A97" s="212" t="s">
        <v>253</v>
      </c>
      <c r="B97" s="223" t="s">
        <v>1179</v>
      </c>
      <c r="C97" s="206" t="s">
        <v>1180</v>
      </c>
      <c r="D97" t="s">
        <v>1028</v>
      </c>
      <c r="E97" t="s">
        <v>111</v>
      </c>
      <c r="F97" t="s">
        <v>63</v>
      </c>
      <c r="G97" t="s">
        <v>118</v>
      </c>
      <c r="H97" s="316" t="s">
        <v>663</v>
      </c>
      <c r="I97" t="s">
        <v>1093</v>
      </c>
      <c r="J97" t="s">
        <v>58</v>
      </c>
      <c r="K97" t="s">
        <v>119</v>
      </c>
      <c r="L97" t="s">
        <v>192</v>
      </c>
      <c r="M97" t="s">
        <v>213</v>
      </c>
      <c r="N97" t="s">
        <v>1022</v>
      </c>
      <c r="O97" t="s">
        <v>1092</v>
      </c>
      <c r="P97" t="s">
        <v>58</v>
      </c>
      <c r="Q97" t="s">
        <v>119</v>
      </c>
    </row>
    <row r="98" spans="1:17" hidden="1">
      <c r="A98" s="207" t="s">
        <v>248</v>
      </c>
      <c r="B98" s="222" t="s">
        <v>1150</v>
      </c>
      <c r="C98" s="209" t="s">
        <v>137</v>
      </c>
      <c r="D98" t="s">
        <v>1181</v>
      </c>
      <c r="E98" t="s">
        <v>1047</v>
      </c>
      <c r="F98" t="s">
        <v>58</v>
      </c>
      <c r="G98" t="s">
        <v>119</v>
      </c>
      <c r="H98" s="316" t="s">
        <v>67</v>
      </c>
      <c r="I98" t="s">
        <v>1029</v>
      </c>
      <c r="J98" t="s">
        <v>58</v>
      </c>
      <c r="K98" t="s">
        <v>119</v>
      </c>
      <c r="L98" t="s">
        <v>77</v>
      </c>
      <c r="M98" t="s">
        <v>118</v>
      </c>
      <c r="N98" t="s">
        <v>1022</v>
      </c>
      <c r="O98" t="s">
        <v>1092</v>
      </c>
      <c r="P98" t="s">
        <v>58</v>
      </c>
      <c r="Q98" t="s">
        <v>119</v>
      </c>
    </row>
    <row r="99" spans="1:17" hidden="1">
      <c r="A99" s="210" t="s">
        <v>249</v>
      </c>
      <c r="B99" s="223" t="s">
        <v>1182</v>
      </c>
      <c r="C99" s="206" t="s">
        <v>1183</v>
      </c>
      <c r="D99" t="s">
        <v>1061</v>
      </c>
      <c r="E99" t="s">
        <v>217</v>
      </c>
      <c r="F99" t="s">
        <v>63</v>
      </c>
      <c r="G99" t="s">
        <v>118</v>
      </c>
      <c r="H99" s="316" t="s">
        <v>84</v>
      </c>
      <c r="I99" t="s">
        <v>294</v>
      </c>
      <c r="J99" t="s">
        <v>58</v>
      </c>
      <c r="K99" t="s">
        <v>119</v>
      </c>
      <c r="L99" t="s">
        <v>58</v>
      </c>
      <c r="M99" t="s">
        <v>118</v>
      </c>
      <c r="N99" t="s">
        <v>58</v>
      </c>
      <c r="O99" t="s">
        <v>119</v>
      </c>
      <c r="P99" t="s">
        <v>58</v>
      </c>
      <c r="Q99" t="s">
        <v>119</v>
      </c>
    </row>
    <row r="100" spans="1:17" hidden="1">
      <c r="A100" s="207" t="s">
        <v>250</v>
      </c>
      <c r="B100" s="222" t="s">
        <v>1184</v>
      </c>
      <c r="C100" s="209" t="s">
        <v>136</v>
      </c>
      <c r="D100" t="s">
        <v>77</v>
      </c>
      <c r="E100" t="s">
        <v>440</v>
      </c>
      <c r="F100" t="s">
        <v>58</v>
      </c>
      <c r="G100" t="s">
        <v>119</v>
      </c>
      <c r="H100" s="316" t="s">
        <v>58</v>
      </c>
      <c r="I100" t="s">
        <v>1080</v>
      </c>
      <c r="J100" t="s">
        <v>58</v>
      </c>
      <c r="K100" t="s">
        <v>119</v>
      </c>
      <c r="L100" t="s">
        <v>76</v>
      </c>
      <c r="M100" t="s">
        <v>501</v>
      </c>
      <c r="N100" t="s">
        <v>58</v>
      </c>
      <c r="O100" t="s">
        <v>119</v>
      </c>
      <c r="P100" t="s">
        <v>58</v>
      </c>
      <c r="Q100" t="s">
        <v>119</v>
      </c>
    </row>
    <row r="101" spans="1:17" hidden="1">
      <c r="A101" s="210" t="s">
        <v>251</v>
      </c>
      <c r="B101" s="223" t="s">
        <v>76</v>
      </c>
      <c r="C101" s="206" t="s">
        <v>460</v>
      </c>
      <c r="D101" t="s">
        <v>58</v>
      </c>
      <c r="E101" t="s">
        <v>118</v>
      </c>
      <c r="F101" t="s">
        <v>58</v>
      </c>
      <c r="G101" t="s">
        <v>119</v>
      </c>
      <c r="H101" s="316" t="s">
        <v>58</v>
      </c>
      <c r="I101" t="s">
        <v>1080</v>
      </c>
      <c r="J101" t="s">
        <v>58</v>
      </c>
      <c r="K101" t="s">
        <v>119</v>
      </c>
      <c r="L101" t="s">
        <v>58</v>
      </c>
      <c r="M101" t="s">
        <v>118</v>
      </c>
      <c r="N101" t="s">
        <v>58</v>
      </c>
      <c r="O101" t="s">
        <v>119</v>
      </c>
      <c r="P101" t="s">
        <v>58</v>
      </c>
      <c r="Q101" t="s">
        <v>119</v>
      </c>
    </row>
    <row r="102" spans="1:17" hidden="1">
      <c r="A102" s="213" t="s">
        <v>254</v>
      </c>
      <c r="B102" s="222" t="s">
        <v>1185</v>
      </c>
      <c r="C102" s="209" t="s">
        <v>1186</v>
      </c>
      <c r="D102" t="s">
        <v>1187</v>
      </c>
      <c r="E102" t="s">
        <v>220</v>
      </c>
      <c r="F102" t="s">
        <v>67</v>
      </c>
      <c r="G102" t="s">
        <v>119</v>
      </c>
      <c r="H102" s="316" t="s">
        <v>1188</v>
      </c>
      <c r="I102" t="s">
        <v>1171</v>
      </c>
      <c r="J102" t="s">
        <v>885</v>
      </c>
      <c r="K102" t="s">
        <v>1016</v>
      </c>
      <c r="L102" t="s">
        <v>870</v>
      </c>
      <c r="M102" t="s">
        <v>136</v>
      </c>
      <c r="N102" t="s">
        <v>76</v>
      </c>
      <c r="O102" t="s">
        <v>597</v>
      </c>
      <c r="P102" t="s">
        <v>58</v>
      </c>
      <c r="Q102" t="s">
        <v>119</v>
      </c>
    </row>
    <row r="103" spans="1:17" hidden="1">
      <c r="A103" s="210" t="s">
        <v>248</v>
      </c>
      <c r="B103" s="223" t="s">
        <v>1189</v>
      </c>
      <c r="C103" s="206" t="s">
        <v>1190</v>
      </c>
      <c r="D103" t="s">
        <v>546</v>
      </c>
      <c r="E103" t="s">
        <v>1080</v>
      </c>
      <c r="F103" t="s">
        <v>58</v>
      </c>
      <c r="G103" t="s">
        <v>119</v>
      </c>
      <c r="H103" s="316" t="s">
        <v>1033</v>
      </c>
      <c r="I103" t="s">
        <v>137</v>
      </c>
      <c r="J103" t="s">
        <v>58</v>
      </c>
      <c r="K103" t="s">
        <v>119</v>
      </c>
      <c r="L103" t="s">
        <v>60</v>
      </c>
      <c r="M103" t="s">
        <v>1023</v>
      </c>
      <c r="N103" t="s">
        <v>58</v>
      </c>
      <c r="O103" t="s">
        <v>119</v>
      </c>
      <c r="P103" t="s">
        <v>58</v>
      </c>
      <c r="Q103" t="s">
        <v>119</v>
      </c>
    </row>
    <row r="104" spans="1:17" hidden="1">
      <c r="A104" s="207" t="s">
        <v>249</v>
      </c>
      <c r="B104" s="222" t="s">
        <v>1191</v>
      </c>
      <c r="C104" s="209" t="s">
        <v>1099</v>
      </c>
      <c r="D104" t="s">
        <v>996</v>
      </c>
      <c r="E104" t="s">
        <v>1192</v>
      </c>
      <c r="F104" t="s">
        <v>67</v>
      </c>
      <c r="G104" t="s">
        <v>119</v>
      </c>
      <c r="H104" s="316" t="s">
        <v>1087</v>
      </c>
      <c r="I104" t="s">
        <v>447</v>
      </c>
      <c r="J104" t="s">
        <v>885</v>
      </c>
      <c r="K104" t="s">
        <v>1016</v>
      </c>
      <c r="L104" t="s">
        <v>843</v>
      </c>
      <c r="M104" t="s">
        <v>1146</v>
      </c>
      <c r="N104" t="s">
        <v>76</v>
      </c>
      <c r="O104" t="s">
        <v>597</v>
      </c>
      <c r="P104" t="s">
        <v>58</v>
      </c>
      <c r="Q104" t="s">
        <v>119</v>
      </c>
    </row>
    <row r="105" spans="1:17" hidden="1">
      <c r="A105" s="210" t="s">
        <v>250</v>
      </c>
      <c r="B105" s="223" t="s">
        <v>1193</v>
      </c>
      <c r="C105" s="206" t="s">
        <v>500</v>
      </c>
      <c r="D105" t="s">
        <v>58</v>
      </c>
      <c r="E105" t="s">
        <v>118</v>
      </c>
      <c r="F105" t="s">
        <v>58</v>
      </c>
      <c r="G105" t="s">
        <v>119</v>
      </c>
      <c r="H105" s="316" t="s">
        <v>824</v>
      </c>
      <c r="I105" t="s">
        <v>1190</v>
      </c>
      <c r="J105" t="s">
        <v>58</v>
      </c>
      <c r="K105" t="s">
        <v>119</v>
      </c>
      <c r="L105" t="s">
        <v>496</v>
      </c>
      <c r="M105" t="s">
        <v>121</v>
      </c>
      <c r="N105" t="s">
        <v>58</v>
      </c>
      <c r="O105" t="s">
        <v>119</v>
      </c>
      <c r="P105" t="s">
        <v>58</v>
      </c>
      <c r="Q105" t="s">
        <v>119</v>
      </c>
    </row>
    <row r="106" spans="1:17" hidden="1">
      <c r="A106" s="207" t="s">
        <v>251</v>
      </c>
      <c r="B106" s="222" t="s">
        <v>893</v>
      </c>
      <c r="C106" s="209" t="s">
        <v>115</v>
      </c>
      <c r="D106" t="s">
        <v>58</v>
      </c>
      <c r="E106" t="s">
        <v>118</v>
      </c>
      <c r="F106" t="s">
        <v>58</v>
      </c>
      <c r="G106" t="s">
        <v>119</v>
      </c>
      <c r="H106" s="316" t="s">
        <v>874</v>
      </c>
      <c r="I106" t="s">
        <v>1092</v>
      </c>
      <c r="J106" t="s">
        <v>58</v>
      </c>
      <c r="K106" t="s">
        <v>119</v>
      </c>
      <c r="L106" t="s">
        <v>58</v>
      </c>
      <c r="M106" t="s">
        <v>118</v>
      </c>
      <c r="N106" t="s">
        <v>58</v>
      </c>
      <c r="O106" t="s">
        <v>119</v>
      </c>
      <c r="P106" t="s">
        <v>58</v>
      </c>
      <c r="Q106" t="s">
        <v>119</v>
      </c>
    </row>
    <row r="107" spans="1:17" ht="22.5" hidden="1">
      <c r="A107" s="214" t="s">
        <v>255</v>
      </c>
      <c r="B107" s="205" t="s">
        <v>1194</v>
      </c>
      <c r="C107" s="206" t="s">
        <v>1195</v>
      </c>
      <c r="D107" t="s">
        <v>1196</v>
      </c>
      <c r="E107" t="s">
        <v>1197</v>
      </c>
      <c r="F107" t="s">
        <v>1198</v>
      </c>
      <c r="G107" t="s">
        <v>504</v>
      </c>
      <c r="H107" s="316" t="s">
        <v>1199</v>
      </c>
      <c r="I107" t="s">
        <v>1200</v>
      </c>
      <c r="J107" t="s">
        <v>1201</v>
      </c>
      <c r="K107" t="s">
        <v>981</v>
      </c>
      <c r="L107" t="s">
        <v>1202</v>
      </c>
      <c r="M107" t="s">
        <v>334</v>
      </c>
      <c r="N107" t="s">
        <v>1203</v>
      </c>
      <c r="O107" t="s">
        <v>755</v>
      </c>
      <c r="P107" t="s">
        <v>496</v>
      </c>
      <c r="Q107" t="s">
        <v>1047</v>
      </c>
    </row>
    <row r="108" spans="1:17" hidden="1">
      <c r="A108" s="211" t="s">
        <v>247</v>
      </c>
      <c r="B108" s="208" t="s">
        <v>1204</v>
      </c>
      <c r="C108" s="209" t="s">
        <v>1205</v>
      </c>
      <c r="D108" t="s">
        <v>1206</v>
      </c>
      <c r="E108" t="s">
        <v>616</v>
      </c>
      <c r="F108" t="s">
        <v>1207</v>
      </c>
      <c r="G108" t="s">
        <v>217</v>
      </c>
      <c r="H108" s="316" t="s">
        <v>1208</v>
      </c>
      <c r="I108" t="s">
        <v>1209</v>
      </c>
      <c r="J108" t="s">
        <v>1198</v>
      </c>
      <c r="K108" t="s">
        <v>272</v>
      </c>
      <c r="L108" t="s">
        <v>1210</v>
      </c>
      <c r="M108" t="s">
        <v>432</v>
      </c>
      <c r="N108" t="s">
        <v>1211</v>
      </c>
      <c r="O108" t="s">
        <v>110</v>
      </c>
      <c r="P108" t="s">
        <v>1011</v>
      </c>
      <c r="Q108" t="s">
        <v>1146</v>
      </c>
    </row>
    <row r="109" spans="1:17" hidden="1">
      <c r="A109" s="210" t="s">
        <v>248</v>
      </c>
      <c r="B109" s="205" t="s">
        <v>1212</v>
      </c>
      <c r="C109" s="206" t="s">
        <v>1213</v>
      </c>
      <c r="D109" t="s">
        <v>1214</v>
      </c>
      <c r="E109" t="s">
        <v>713</v>
      </c>
      <c r="F109" t="s">
        <v>1021</v>
      </c>
      <c r="G109" t="s">
        <v>121</v>
      </c>
      <c r="H109" s="316" t="s">
        <v>1215</v>
      </c>
      <c r="I109" t="s">
        <v>1031</v>
      </c>
      <c r="J109" t="s">
        <v>1216</v>
      </c>
      <c r="K109" t="s">
        <v>523</v>
      </c>
      <c r="L109" t="s">
        <v>1217</v>
      </c>
      <c r="M109" t="s">
        <v>429</v>
      </c>
      <c r="N109" t="s">
        <v>1218</v>
      </c>
      <c r="O109" t="s">
        <v>441</v>
      </c>
      <c r="P109" t="s">
        <v>992</v>
      </c>
      <c r="Q109" t="s">
        <v>597</v>
      </c>
    </row>
    <row r="110" spans="1:17" hidden="1">
      <c r="A110" s="207" t="s">
        <v>249</v>
      </c>
      <c r="B110" s="208" t="s">
        <v>1219</v>
      </c>
      <c r="C110" s="209" t="s">
        <v>1220</v>
      </c>
      <c r="D110" t="s">
        <v>1221</v>
      </c>
      <c r="E110" t="s">
        <v>636</v>
      </c>
      <c r="F110" t="s">
        <v>624</v>
      </c>
      <c r="G110" t="s">
        <v>215</v>
      </c>
      <c r="H110" s="316" t="s">
        <v>1222</v>
      </c>
      <c r="I110" t="s">
        <v>1223</v>
      </c>
      <c r="J110" t="s">
        <v>954</v>
      </c>
      <c r="K110" t="s">
        <v>460</v>
      </c>
      <c r="L110" t="s">
        <v>1224</v>
      </c>
      <c r="M110" t="s">
        <v>256</v>
      </c>
      <c r="N110" t="s">
        <v>1172</v>
      </c>
      <c r="O110" t="s">
        <v>439</v>
      </c>
      <c r="P110" t="s">
        <v>868</v>
      </c>
      <c r="Q110" t="s">
        <v>601</v>
      </c>
    </row>
    <row r="111" spans="1:17" hidden="1">
      <c r="A111" s="210" t="s">
        <v>250</v>
      </c>
      <c r="B111" s="223" t="s">
        <v>1225</v>
      </c>
      <c r="C111" s="206" t="s">
        <v>210</v>
      </c>
      <c r="D111" t="s">
        <v>709</v>
      </c>
      <c r="E111" t="s">
        <v>686</v>
      </c>
      <c r="F111" t="s">
        <v>868</v>
      </c>
      <c r="G111" t="s">
        <v>1007</v>
      </c>
      <c r="H111" s="316" t="s">
        <v>1207</v>
      </c>
      <c r="I111" t="s">
        <v>1226</v>
      </c>
      <c r="J111" t="s">
        <v>600</v>
      </c>
      <c r="K111" t="s">
        <v>1046</v>
      </c>
      <c r="L111" t="s">
        <v>218</v>
      </c>
      <c r="M111" t="s">
        <v>272</v>
      </c>
      <c r="N111" t="s">
        <v>134</v>
      </c>
      <c r="O111" t="s">
        <v>985</v>
      </c>
      <c r="P111" t="s">
        <v>58</v>
      </c>
      <c r="Q111" t="s">
        <v>119</v>
      </c>
    </row>
    <row r="112" spans="1:17" hidden="1">
      <c r="A112" s="207" t="s">
        <v>251</v>
      </c>
      <c r="B112" s="222" t="s">
        <v>1138</v>
      </c>
      <c r="C112" s="209" t="s">
        <v>1227</v>
      </c>
      <c r="D112" t="s">
        <v>58</v>
      </c>
      <c r="E112" t="s">
        <v>118</v>
      </c>
      <c r="F112" t="s">
        <v>58</v>
      </c>
      <c r="G112" t="s">
        <v>119</v>
      </c>
      <c r="H112" s="316" t="s">
        <v>58</v>
      </c>
      <c r="I112" t="s">
        <v>1080</v>
      </c>
      <c r="J112" t="s">
        <v>58</v>
      </c>
      <c r="K112" t="s">
        <v>119</v>
      </c>
      <c r="L112" t="s">
        <v>893</v>
      </c>
      <c r="M112" t="s">
        <v>985</v>
      </c>
      <c r="N112" t="s">
        <v>58</v>
      </c>
      <c r="O112" t="s">
        <v>119</v>
      </c>
      <c r="P112" t="s">
        <v>58</v>
      </c>
      <c r="Q112" t="s">
        <v>119</v>
      </c>
    </row>
    <row r="113" spans="1:17" hidden="1">
      <c r="A113" s="204" t="s">
        <v>252</v>
      </c>
      <c r="B113" s="205" t="s">
        <v>1228</v>
      </c>
      <c r="C113" s="206" t="s">
        <v>1229</v>
      </c>
      <c r="D113" t="s">
        <v>579</v>
      </c>
      <c r="E113" t="s">
        <v>511</v>
      </c>
      <c r="F113" t="s">
        <v>1230</v>
      </c>
      <c r="G113" t="s">
        <v>213</v>
      </c>
      <c r="H113" s="316" t="s">
        <v>1231</v>
      </c>
      <c r="I113" t="s">
        <v>1232</v>
      </c>
      <c r="J113" t="s">
        <v>641</v>
      </c>
      <c r="K113" t="s">
        <v>321</v>
      </c>
      <c r="L113" t="s">
        <v>1233</v>
      </c>
      <c r="M113" t="s">
        <v>199</v>
      </c>
      <c r="N113" t="s">
        <v>750</v>
      </c>
      <c r="O113" t="s">
        <v>1234</v>
      </c>
      <c r="P113" t="s">
        <v>600</v>
      </c>
      <c r="Q113" t="s">
        <v>1235</v>
      </c>
    </row>
    <row r="114" spans="1:17" hidden="1">
      <c r="A114" s="213" t="s">
        <v>253</v>
      </c>
      <c r="B114" s="222" t="s">
        <v>1236</v>
      </c>
      <c r="C114" s="209" t="s">
        <v>1237</v>
      </c>
      <c r="D114" t="s">
        <v>694</v>
      </c>
      <c r="E114" t="s">
        <v>572</v>
      </c>
      <c r="F114" t="s">
        <v>947</v>
      </c>
      <c r="G114" t="s">
        <v>594</v>
      </c>
      <c r="H114" s="316" t="s">
        <v>1238</v>
      </c>
      <c r="I114" t="s">
        <v>1040</v>
      </c>
      <c r="J114" t="s">
        <v>843</v>
      </c>
      <c r="K114" t="s">
        <v>116</v>
      </c>
      <c r="L114" t="s">
        <v>1239</v>
      </c>
      <c r="M114" t="s">
        <v>1190</v>
      </c>
      <c r="N114" t="s">
        <v>549</v>
      </c>
      <c r="O114" t="s">
        <v>1045</v>
      </c>
      <c r="P114" t="s">
        <v>885</v>
      </c>
      <c r="Q114" t="s">
        <v>1048</v>
      </c>
    </row>
    <row r="115" spans="1:17" hidden="1">
      <c r="A115" s="210" t="s">
        <v>248</v>
      </c>
      <c r="B115" s="223" t="s">
        <v>1240</v>
      </c>
      <c r="C115" s="206" t="s">
        <v>210</v>
      </c>
      <c r="D115" t="s">
        <v>1241</v>
      </c>
      <c r="E115" t="s">
        <v>443</v>
      </c>
      <c r="F115" t="s">
        <v>947</v>
      </c>
      <c r="G115" t="s">
        <v>594</v>
      </c>
      <c r="H115" s="316" t="s">
        <v>1242</v>
      </c>
      <c r="I115" t="s">
        <v>207</v>
      </c>
      <c r="J115" t="s">
        <v>1181</v>
      </c>
      <c r="K115" t="s">
        <v>1038</v>
      </c>
      <c r="L115" t="s">
        <v>1243</v>
      </c>
      <c r="M115" t="s">
        <v>128</v>
      </c>
      <c r="N115" t="s">
        <v>496</v>
      </c>
      <c r="O115" t="s">
        <v>762</v>
      </c>
      <c r="P115" t="s">
        <v>58</v>
      </c>
      <c r="Q115" t="s">
        <v>119</v>
      </c>
    </row>
    <row r="116" spans="1:17" hidden="1">
      <c r="A116" s="207" t="s">
        <v>249</v>
      </c>
      <c r="B116" s="222" t="s">
        <v>1244</v>
      </c>
      <c r="C116" s="209" t="s">
        <v>1155</v>
      </c>
      <c r="D116" t="s">
        <v>456</v>
      </c>
      <c r="E116" t="s">
        <v>642</v>
      </c>
      <c r="F116" t="s">
        <v>58</v>
      </c>
      <c r="G116" t="s">
        <v>119</v>
      </c>
      <c r="H116" s="316" t="s">
        <v>1245</v>
      </c>
      <c r="I116" t="s">
        <v>1246</v>
      </c>
      <c r="J116" t="s">
        <v>68</v>
      </c>
      <c r="K116" t="s">
        <v>118</v>
      </c>
      <c r="L116" t="s">
        <v>954</v>
      </c>
      <c r="M116" t="s">
        <v>514</v>
      </c>
      <c r="N116" t="s">
        <v>1247</v>
      </c>
      <c r="O116" t="s">
        <v>438</v>
      </c>
      <c r="P116" t="s">
        <v>885</v>
      </c>
      <c r="Q116" t="s">
        <v>1048</v>
      </c>
    </row>
    <row r="117" spans="1:17" hidden="1">
      <c r="A117" s="210" t="s">
        <v>250</v>
      </c>
      <c r="B117" s="223" t="s">
        <v>509</v>
      </c>
      <c r="C117" s="206" t="s">
        <v>217</v>
      </c>
      <c r="D117" t="s">
        <v>58</v>
      </c>
      <c r="E117" t="s">
        <v>118</v>
      </c>
      <c r="F117" t="s">
        <v>58</v>
      </c>
      <c r="G117" t="s">
        <v>119</v>
      </c>
      <c r="H117" s="316" t="s">
        <v>76</v>
      </c>
      <c r="I117" t="s">
        <v>574</v>
      </c>
      <c r="J117" t="s">
        <v>58</v>
      </c>
      <c r="K117" t="s">
        <v>119</v>
      </c>
      <c r="L117" t="s">
        <v>1165</v>
      </c>
      <c r="M117" t="s">
        <v>119</v>
      </c>
      <c r="N117" t="s">
        <v>510</v>
      </c>
      <c r="O117" t="s">
        <v>498</v>
      </c>
      <c r="P117" t="s">
        <v>58</v>
      </c>
      <c r="Q117" t="s">
        <v>119</v>
      </c>
    </row>
    <row r="118" spans="1:17" hidden="1">
      <c r="A118" s="207" t="s">
        <v>251</v>
      </c>
      <c r="B118" s="222" t="s">
        <v>58</v>
      </c>
      <c r="C118" s="209" t="s">
        <v>440</v>
      </c>
      <c r="D118" t="s">
        <v>58</v>
      </c>
      <c r="E118" t="s">
        <v>118</v>
      </c>
      <c r="F118" t="s">
        <v>58</v>
      </c>
      <c r="G118" t="s">
        <v>119</v>
      </c>
      <c r="H118" s="316" t="s">
        <v>58</v>
      </c>
      <c r="I118" t="s">
        <v>1080</v>
      </c>
      <c r="J118" t="s">
        <v>58</v>
      </c>
      <c r="K118" t="s">
        <v>119</v>
      </c>
      <c r="L118" t="s">
        <v>58</v>
      </c>
      <c r="M118" t="s">
        <v>118</v>
      </c>
      <c r="N118" t="s">
        <v>58</v>
      </c>
      <c r="O118" t="s">
        <v>119</v>
      </c>
      <c r="P118" t="s">
        <v>58</v>
      </c>
      <c r="Q118" t="s">
        <v>119</v>
      </c>
    </row>
    <row r="119" spans="1:17" hidden="1">
      <c r="A119" s="212" t="s">
        <v>254</v>
      </c>
      <c r="B119" s="223" t="s">
        <v>1248</v>
      </c>
      <c r="C119" s="206" t="s">
        <v>1249</v>
      </c>
      <c r="D119" t="s">
        <v>1182</v>
      </c>
      <c r="E119" t="s">
        <v>204</v>
      </c>
      <c r="F119" t="s">
        <v>843</v>
      </c>
      <c r="G119" t="s">
        <v>1080</v>
      </c>
      <c r="H119" s="316" t="s">
        <v>1250</v>
      </c>
      <c r="I119" t="s">
        <v>616</v>
      </c>
      <c r="J119" t="s">
        <v>1033</v>
      </c>
      <c r="K119" t="s">
        <v>213</v>
      </c>
      <c r="L119" t="s">
        <v>1159</v>
      </c>
      <c r="M119" t="s">
        <v>702</v>
      </c>
      <c r="N119" t="s">
        <v>610</v>
      </c>
      <c r="O119" t="s">
        <v>294</v>
      </c>
      <c r="P119" t="s">
        <v>885</v>
      </c>
      <c r="Q119" t="s">
        <v>1235</v>
      </c>
    </row>
    <row r="120" spans="1:17" hidden="1">
      <c r="A120" s="207" t="s">
        <v>248</v>
      </c>
      <c r="B120" s="222" t="s">
        <v>1251</v>
      </c>
      <c r="C120" s="209" t="s">
        <v>1252</v>
      </c>
      <c r="D120" t="s">
        <v>1253</v>
      </c>
      <c r="E120" t="s">
        <v>1227</v>
      </c>
      <c r="F120" t="s">
        <v>125</v>
      </c>
      <c r="G120" t="s">
        <v>1151</v>
      </c>
      <c r="H120" s="316" t="s">
        <v>923</v>
      </c>
      <c r="I120" t="s">
        <v>1180</v>
      </c>
      <c r="J120" t="s">
        <v>459</v>
      </c>
      <c r="K120" t="s">
        <v>597</v>
      </c>
      <c r="L120" t="s">
        <v>1254</v>
      </c>
      <c r="M120" t="s">
        <v>1255</v>
      </c>
      <c r="N120" t="s">
        <v>533</v>
      </c>
      <c r="O120" t="s">
        <v>597</v>
      </c>
      <c r="P120" t="s">
        <v>840</v>
      </c>
      <c r="Q120" t="s">
        <v>1147</v>
      </c>
    </row>
    <row r="121" spans="1:17" hidden="1">
      <c r="A121" s="210" t="s">
        <v>249</v>
      </c>
      <c r="B121" s="223" t="s">
        <v>1256</v>
      </c>
      <c r="C121" s="206" t="s">
        <v>1257</v>
      </c>
      <c r="D121" t="s">
        <v>502</v>
      </c>
      <c r="E121" t="s">
        <v>258</v>
      </c>
      <c r="F121" t="s">
        <v>1022</v>
      </c>
      <c r="G121" t="s">
        <v>1007</v>
      </c>
      <c r="H121" s="316" t="s">
        <v>1258</v>
      </c>
      <c r="I121" t="s">
        <v>1176</v>
      </c>
      <c r="J121" t="s">
        <v>457</v>
      </c>
      <c r="K121" t="s">
        <v>132</v>
      </c>
      <c r="L121" t="s">
        <v>912</v>
      </c>
      <c r="M121" t="s">
        <v>263</v>
      </c>
      <c r="N121" t="s">
        <v>533</v>
      </c>
      <c r="O121" t="s">
        <v>1151</v>
      </c>
      <c r="P121" t="s">
        <v>840</v>
      </c>
      <c r="Q121" t="s">
        <v>1048</v>
      </c>
    </row>
    <row r="122" spans="1:17" hidden="1">
      <c r="A122" s="207" t="s">
        <v>250</v>
      </c>
      <c r="B122" s="222" t="s">
        <v>1259</v>
      </c>
      <c r="C122" s="209" t="s">
        <v>1075</v>
      </c>
      <c r="D122" t="s">
        <v>452</v>
      </c>
      <c r="E122" t="s">
        <v>217</v>
      </c>
      <c r="F122" t="s">
        <v>58</v>
      </c>
      <c r="G122" t="s">
        <v>119</v>
      </c>
      <c r="H122" s="316" t="s">
        <v>1260</v>
      </c>
      <c r="I122" t="s">
        <v>200</v>
      </c>
      <c r="J122" t="s">
        <v>510</v>
      </c>
      <c r="K122" t="s">
        <v>498</v>
      </c>
      <c r="L122" t="s">
        <v>1022</v>
      </c>
      <c r="M122" t="s">
        <v>1092</v>
      </c>
      <c r="N122" t="s">
        <v>513</v>
      </c>
      <c r="O122" t="s">
        <v>686</v>
      </c>
      <c r="P122" t="s">
        <v>58</v>
      </c>
      <c r="Q122" t="s">
        <v>119</v>
      </c>
    </row>
    <row r="123" spans="1:17" ht="15.75" hidden="1" thickBot="1">
      <c r="A123" s="215" t="s">
        <v>251</v>
      </c>
      <c r="B123" s="224" t="s">
        <v>951</v>
      </c>
      <c r="C123" s="216" t="s">
        <v>738</v>
      </c>
      <c r="D123" t="s">
        <v>58</v>
      </c>
      <c r="E123" t="s">
        <v>118</v>
      </c>
      <c r="F123" t="s">
        <v>58</v>
      </c>
      <c r="G123" t="s">
        <v>119</v>
      </c>
      <c r="H123" s="316" t="s">
        <v>134</v>
      </c>
      <c r="I123" t="s">
        <v>1146</v>
      </c>
      <c r="J123" t="s">
        <v>58</v>
      </c>
      <c r="K123" t="s">
        <v>119</v>
      </c>
      <c r="L123" t="s">
        <v>58</v>
      </c>
      <c r="M123" t="s">
        <v>118</v>
      </c>
      <c r="N123" t="s">
        <v>58</v>
      </c>
      <c r="O123" t="s">
        <v>119</v>
      </c>
      <c r="P123" t="s">
        <v>58</v>
      </c>
      <c r="Q123" t="s">
        <v>119</v>
      </c>
    </row>
    <row r="124" spans="1:17" hidden="1"/>
    <row r="125" spans="1:17" hidden="1"/>
  </sheetData>
  <mergeCells count="100">
    <mergeCell ref="A30:B30"/>
    <mergeCell ref="A31:B31"/>
    <mergeCell ref="A32:B32"/>
    <mergeCell ref="A47:B47"/>
    <mergeCell ref="A48:B48"/>
    <mergeCell ref="A55:B55"/>
    <mergeCell ref="A9:G9"/>
    <mergeCell ref="A53:B53"/>
    <mergeCell ref="A45:B45"/>
    <mergeCell ref="A42:B42"/>
    <mergeCell ref="A36:B36"/>
    <mergeCell ref="A15:B15"/>
    <mergeCell ref="A18:B18"/>
    <mergeCell ref="A19:B19"/>
    <mergeCell ref="A37:B37"/>
    <mergeCell ref="A21:B21"/>
    <mergeCell ref="A22:B22"/>
    <mergeCell ref="A25:B25"/>
    <mergeCell ref="A26:B26"/>
    <mergeCell ref="L2:M2"/>
    <mergeCell ref="N2:O2"/>
    <mergeCell ref="P2:Q2"/>
    <mergeCell ref="A43:B43"/>
    <mergeCell ref="A44:B44"/>
    <mergeCell ref="M10:N10"/>
    <mergeCell ref="O10:P10"/>
    <mergeCell ref="Q10:R10"/>
    <mergeCell ref="F2:G2"/>
    <mergeCell ref="H2:I2"/>
    <mergeCell ref="J2:K2"/>
    <mergeCell ref="G10:H10"/>
    <mergeCell ref="I10:J10"/>
    <mergeCell ref="K10:L10"/>
    <mergeCell ref="B2:C2"/>
    <mergeCell ref="D2:E2"/>
    <mergeCell ref="A72:B72"/>
    <mergeCell ref="A59:B59"/>
    <mergeCell ref="C59:D59"/>
    <mergeCell ref="A66:B66"/>
    <mergeCell ref="A67:B67"/>
    <mergeCell ref="A68:B68"/>
    <mergeCell ref="A70:B70"/>
    <mergeCell ref="A71:B71"/>
    <mergeCell ref="A65:B65"/>
    <mergeCell ref="A62:B62"/>
    <mergeCell ref="A63:B63"/>
    <mergeCell ref="A61:B61"/>
    <mergeCell ref="A69:B69"/>
    <mergeCell ref="A64:B64"/>
    <mergeCell ref="A60:B60"/>
    <mergeCell ref="A28:B28"/>
    <mergeCell ref="A27:B27"/>
    <mergeCell ref="A23:B23"/>
    <mergeCell ref="C37:D37"/>
    <mergeCell ref="A29:B29"/>
    <mergeCell ref="A24:B24"/>
    <mergeCell ref="A39:B39"/>
    <mergeCell ref="A54:B54"/>
    <mergeCell ref="A52:B52"/>
    <mergeCell ref="A40:B40"/>
    <mergeCell ref="A41:B41"/>
    <mergeCell ref="A49:B49"/>
    <mergeCell ref="A50:B50"/>
    <mergeCell ref="A51:B51"/>
    <mergeCell ref="A46:B46"/>
    <mergeCell ref="E10:F10"/>
    <mergeCell ref="A20:B20"/>
    <mergeCell ref="A10:B10"/>
    <mergeCell ref="C10:D10"/>
    <mergeCell ref="A12:B12"/>
    <mergeCell ref="A17:B17"/>
    <mergeCell ref="A13:B13"/>
    <mergeCell ref="A14:B14"/>
    <mergeCell ref="A16:B16"/>
    <mergeCell ref="A76:S77"/>
    <mergeCell ref="J78:K78"/>
    <mergeCell ref="L78:M78"/>
    <mergeCell ref="N78:O78"/>
    <mergeCell ref="P78:Q78"/>
    <mergeCell ref="R78:S78"/>
    <mergeCell ref="B78:C78"/>
    <mergeCell ref="D78:E78"/>
    <mergeCell ref="F78:G78"/>
    <mergeCell ref="H78:I78"/>
    <mergeCell ref="O37:P37"/>
    <mergeCell ref="Q37:R37"/>
    <mergeCell ref="G59:H59"/>
    <mergeCell ref="I59:J59"/>
    <mergeCell ref="K59:L59"/>
    <mergeCell ref="M59:N59"/>
    <mergeCell ref="O59:P59"/>
    <mergeCell ref="Q59:R59"/>
    <mergeCell ref="A58:T58"/>
    <mergeCell ref="G37:H37"/>
    <mergeCell ref="I37:J37"/>
    <mergeCell ref="K37:L37"/>
    <mergeCell ref="M37:N37"/>
    <mergeCell ref="S59:T59"/>
    <mergeCell ref="E59:F59"/>
    <mergeCell ref="E37:F37"/>
  </mergeCells>
  <hyperlinks>
    <hyperlink ref="A73" r:id="rId1"/>
    <hyperlink ref="A6" r:id="rId2"/>
    <hyperlink ref="A86" r:id="rId3"/>
    <hyperlink ref="A33" r:id="rId4"/>
    <hyperlink ref="A33" r:id="rId5"/>
  </hyperlinks>
  <pageMargins left="0.7" right="0.7" top="0.75" bottom="0.75" header="0.3" footer="0.3"/>
  <pageSetup scale="55" fitToHeight="0" pageOrder="overThenDown" orientation="landscape" r:id="rId6"/>
  <headerFooter>
    <oddHeader>&amp;L6th Cycle Housing Element Data Package&amp;CHumboldt County and the Cities Within</oddHeader>
    <oddFooter>&amp;LHCD-Housing Policy Division (HPD)&amp;CPage &amp;P&amp;R&amp;D</oddFooter>
  </headerFooter>
  <rowBreaks count="2" manualBreakCount="2">
    <brk id="7" max="16383" man="1"/>
    <brk id="34" max="16383" man="1"/>
  </rowBreaks>
  <colBreaks count="5" manualBreakCount="5">
    <brk id="13" max="5" man="1"/>
    <brk id="13" min="74" max="85" man="1"/>
    <brk id="14" min="7" max="32" man="1"/>
    <brk id="14" min="56" max="72" man="1"/>
    <brk id="2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Normal="100" zoomScalePageLayoutView="85" workbookViewId="0">
      <selection activeCell="C29" sqref="C29"/>
    </sheetView>
  </sheetViews>
  <sheetFormatPr defaultColWidth="9.140625" defaultRowHeight="15"/>
  <cols>
    <col min="1" max="1" width="25.42578125" style="60" customWidth="1"/>
    <col min="2" max="2" width="11" style="60" customWidth="1"/>
    <col min="3" max="3" width="10.7109375" style="60" customWidth="1"/>
    <col min="4" max="4" width="11.42578125" style="60" customWidth="1"/>
    <col min="5" max="5" width="9.7109375" style="60" customWidth="1"/>
    <col min="6" max="6" width="13" style="60" customWidth="1"/>
    <col min="7" max="7" width="9" style="60" customWidth="1"/>
    <col min="8" max="8" width="13.42578125" style="60" customWidth="1"/>
    <col min="9" max="9" width="17" style="60" customWidth="1"/>
    <col min="10" max="10" width="13.140625" style="60" customWidth="1"/>
    <col min="11" max="11" width="12.140625" style="60" customWidth="1"/>
    <col min="12" max="12" width="17" style="60" customWidth="1"/>
    <col min="13" max="13" width="15.140625" style="60" customWidth="1"/>
    <col min="14" max="14" width="9.140625" style="60"/>
    <col min="15" max="15" width="10.5703125" style="60" customWidth="1"/>
    <col min="16" max="17" width="9.140625" style="60"/>
    <col min="18" max="18" width="11.140625" style="60" customWidth="1"/>
    <col min="19" max="16384" width="9.140625" style="60"/>
  </cols>
  <sheetData>
    <row r="1" spans="1:20" ht="19.5" thickBot="1">
      <c r="A1" s="662" t="s">
        <v>178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</row>
    <row r="2" spans="1:20" s="36" customFormat="1" ht="24.75" customHeight="1" thickBot="1">
      <c r="A2" s="276"/>
      <c r="B2" s="663" t="s">
        <v>157</v>
      </c>
      <c r="C2" s="664"/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664"/>
      <c r="R2" s="277"/>
      <c r="S2" s="278"/>
    </row>
    <row r="3" spans="1:20" s="36" customFormat="1" ht="30" customHeight="1" thickBot="1">
      <c r="A3" s="279" t="s">
        <v>144</v>
      </c>
      <c r="B3" s="665" t="s">
        <v>8</v>
      </c>
      <c r="C3" s="666"/>
      <c r="D3" s="667"/>
      <c r="E3" s="665" t="s">
        <v>147</v>
      </c>
      <c r="F3" s="666"/>
      <c r="G3" s="667"/>
      <c r="H3" s="666" t="s">
        <v>148</v>
      </c>
      <c r="I3" s="666"/>
      <c r="J3" s="667"/>
      <c r="K3" s="665" t="s">
        <v>149</v>
      </c>
      <c r="L3" s="666"/>
      <c r="M3" s="667"/>
      <c r="N3" s="665" t="s">
        <v>150</v>
      </c>
      <c r="O3" s="666"/>
      <c r="P3" s="667"/>
      <c r="Q3" s="665" t="s">
        <v>151</v>
      </c>
      <c r="R3" s="666"/>
      <c r="S3" s="667"/>
    </row>
    <row r="4" spans="1:20" s="63" customFormat="1">
      <c r="A4" s="64" t="s">
        <v>796</v>
      </c>
      <c r="B4" s="64">
        <v>2010</v>
      </c>
      <c r="C4" s="64">
        <v>2018</v>
      </c>
      <c r="D4" s="64" t="s">
        <v>41</v>
      </c>
      <c r="E4" s="64">
        <v>2010</v>
      </c>
      <c r="F4" s="64">
        <v>2018</v>
      </c>
      <c r="G4" s="350" t="s">
        <v>41</v>
      </c>
      <c r="H4" s="443">
        <v>2010</v>
      </c>
      <c r="I4" s="64">
        <v>2018</v>
      </c>
      <c r="J4" s="64" t="s">
        <v>41</v>
      </c>
      <c r="K4" s="64">
        <v>2010</v>
      </c>
      <c r="L4" s="64">
        <v>2018</v>
      </c>
      <c r="M4" s="64" t="s">
        <v>41</v>
      </c>
      <c r="N4" s="64">
        <v>2010</v>
      </c>
      <c r="O4" s="64">
        <v>2018</v>
      </c>
      <c r="P4" s="350" t="s">
        <v>41</v>
      </c>
      <c r="Q4" s="350">
        <v>2010</v>
      </c>
      <c r="R4" s="64">
        <v>2018</v>
      </c>
      <c r="S4" s="350" t="s">
        <v>41</v>
      </c>
      <c r="T4" s="62"/>
    </row>
    <row r="5" spans="1:20">
      <c r="A5" s="147" t="s">
        <v>803</v>
      </c>
      <c r="B5" s="160">
        <v>17231</v>
      </c>
      <c r="C5" s="161">
        <v>18398</v>
      </c>
      <c r="D5" s="162">
        <f t="shared" ref="D5:D13" si="0">(C5-B5)/B5</f>
        <v>6.7726771516452899E-2</v>
      </c>
      <c r="E5" s="444">
        <v>3311</v>
      </c>
      <c r="F5" s="161">
        <v>3374</v>
      </c>
      <c r="G5" s="162">
        <f t="shared" ref="G5:G13" si="1">(F5-E5)/E5</f>
        <v>1.9027484143763214E-2</v>
      </c>
      <c r="H5" s="160">
        <v>495</v>
      </c>
      <c r="I5" s="161">
        <v>524</v>
      </c>
      <c r="J5" s="162">
        <f>(I5-H5)/H5</f>
        <v>5.8585858585858588E-2</v>
      </c>
      <c r="K5" s="160">
        <v>1162</v>
      </c>
      <c r="L5" s="161">
        <v>1203</v>
      </c>
      <c r="M5" s="162">
        <f>(L5-K5)/K5</f>
        <v>3.5283993115318414E-2</v>
      </c>
      <c r="N5" s="160">
        <v>1865</v>
      </c>
      <c r="O5" s="161">
        <v>2029</v>
      </c>
      <c r="P5" s="162">
        <v>0</v>
      </c>
      <c r="Q5" s="160">
        <v>889</v>
      </c>
      <c r="R5" s="161">
        <v>889</v>
      </c>
      <c r="S5" s="162">
        <v>0</v>
      </c>
      <c r="T5" s="61"/>
    </row>
    <row r="6" spans="1:20" s="414" customFormat="1">
      <c r="A6" s="442" t="s">
        <v>804</v>
      </c>
      <c r="B6" s="163">
        <v>1253</v>
      </c>
      <c r="C6" s="164">
        <v>1280</v>
      </c>
      <c r="D6" s="162">
        <f t="shared" si="0"/>
        <v>2.1548284118116521E-2</v>
      </c>
      <c r="E6" s="445">
        <v>362</v>
      </c>
      <c r="F6" s="164">
        <v>368</v>
      </c>
      <c r="G6" s="162">
        <f t="shared" si="1"/>
        <v>1.6574585635359115E-2</v>
      </c>
      <c r="H6" s="160">
        <v>11</v>
      </c>
      <c r="I6" s="164">
        <v>11</v>
      </c>
      <c r="J6" s="162">
        <f t="shared" ref="J6:J11" si="2">(I6-H6)/H6</f>
        <v>0</v>
      </c>
      <c r="K6" s="163">
        <v>108</v>
      </c>
      <c r="L6" s="164">
        <v>114</v>
      </c>
      <c r="M6" s="162">
        <f t="shared" ref="M6:M11" si="3">(L6-K6)/K6</f>
        <v>5.5555555555555552E-2</v>
      </c>
      <c r="N6" s="163">
        <v>33</v>
      </c>
      <c r="O6" s="164">
        <v>33</v>
      </c>
      <c r="P6" s="162">
        <v>0</v>
      </c>
      <c r="Q6" s="163">
        <v>58</v>
      </c>
      <c r="R6" s="164">
        <v>58</v>
      </c>
      <c r="S6" s="162">
        <v>0</v>
      </c>
      <c r="T6" s="81"/>
    </row>
    <row r="7" spans="1:20" s="414" customFormat="1">
      <c r="A7" s="442" t="s">
        <v>805</v>
      </c>
      <c r="B7" s="163">
        <v>27191</v>
      </c>
      <c r="C7" s="164">
        <v>26362</v>
      </c>
      <c r="D7" s="162">
        <f t="shared" si="0"/>
        <v>-3.0488029127284762E-2</v>
      </c>
      <c r="E7" s="445">
        <v>7569</v>
      </c>
      <c r="F7" s="164">
        <v>7581</v>
      </c>
      <c r="G7" s="162">
        <f t="shared" si="1"/>
        <v>1.5854141894569957E-3</v>
      </c>
      <c r="H7" s="160">
        <v>456</v>
      </c>
      <c r="I7" s="164">
        <v>460</v>
      </c>
      <c r="J7" s="162">
        <f t="shared" si="2"/>
        <v>8.771929824561403E-3</v>
      </c>
      <c r="K7" s="163">
        <v>2244</v>
      </c>
      <c r="L7" s="164">
        <v>2259</v>
      </c>
      <c r="M7" s="162">
        <f t="shared" si="3"/>
        <v>6.6844919786096255E-3</v>
      </c>
      <c r="N7" s="163">
        <v>1489</v>
      </c>
      <c r="O7" s="164">
        <v>1517</v>
      </c>
      <c r="P7" s="162">
        <v>0</v>
      </c>
      <c r="Q7" s="163">
        <v>133</v>
      </c>
      <c r="R7" s="164">
        <v>133</v>
      </c>
      <c r="S7" s="162">
        <v>0</v>
      </c>
      <c r="T7" s="81"/>
    </row>
    <row r="8" spans="1:20" s="414" customFormat="1">
      <c r="A8" s="442" t="s">
        <v>806</v>
      </c>
      <c r="B8" s="163">
        <v>1371</v>
      </c>
      <c r="C8" s="164">
        <v>1367</v>
      </c>
      <c r="D8" s="162">
        <f t="shared" si="0"/>
        <v>-2.9175784099197666E-3</v>
      </c>
      <c r="E8" s="445">
        <v>591</v>
      </c>
      <c r="F8" s="164">
        <v>595</v>
      </c>
      <c r="G8" s="162">
        <f t="shared" si="1"/>
        <v>6.7681895093062603E-3</v>
      </c>
      <c r="H8" s="160">
        <v>17</v>
      </c>
      <c r="I8" s="164">
        <v>17</v>
      </c>
      <c r="J8" s="162">
        <f t="shared" si="2"/>
        <v>0</v>
      </c>
      <c r="K8" s="163">
        <v>85</v>
      </c>
      <c r="L8" s="164">
        <v>85</v>
      </c>
      <c r="M8" s="162">
        <f t="shared" si="3"/>
        <v>0</v>
      </c>
      <c r="N8" s="163">
        <v>24</v>
      </c>
      <c r="O8" s="164">
        <v>24</v>
      </c>
      <c r="P8" s="162">
        <v>0</v>
      </c>
      <c r="Q8" s="163">
        <v>0</v>
      </c>
      <c r="R8" s="164">
        <v>0</v>
      </c>
      <c r="S8" s="162">
        <v>0</v>
      </c>
      <c r="T8" s="81"/>
    </row>
    <row r="9" spans="1:20" s="414" customFormat="1">
      <c r="A9" s="442" t="s">
        <v>807</v>
      </c>
      <c r="B9" s="163">
        <v>11926</v>
      </c>
      <c r="C9" s="164">
        <v>12042</v>
      </c>
      <c r="D9" s="162">
        <f t="shared" si="0"/>
        <v>9.7266476605735366E-3</v>
      </c>
      <c r="E9" s="445">
        <v>3328</v>
      </c>
      <c r="F9" s="164">
        <v>3423</v>
      </c>
      <c r="G9" s="162">
        <f t="shared" si="1"/>
        <v>2.8545673076923076E-2</v>
      </c>
      <c r="H9" s="160">
        <v>162</v>
      </c>
      <c r="I9" s="164">
        <v>162</v>
      </c>
      <c r="J9" s="162">
        <f t="shared" si="2"/>
        <v>0</v>
      </c>
      <c r="K9" s="163">
        <v>566</v>
      </c>
      <c r="L9" s="164">
        <v>593</v>
      </c>
      <c r="M9" s="162">
        <f t="shared" si="3"/>
        <v>4.7703180212014133E-2</v>
      </c>
      <c r="N9" s="163">
        <v>575</v>
      </c>
      <c r="O9" s="164">
        <v>608</v>
      </c>
      <c r="P9" s="162">
        <v>0</v>
      </c>
      <c r="Q9" s="163">
        <v>360</v>
      </c>
      <c r="R9" s="164">
        <v>359</v>
      </c>
      <c r="S9" s="162">
        <v>0</v>
      </c>
      <c r="T9" s="81"/>
    </row>
    <row r="10" spans="1:20" s="414" customFormat="1">
      <c r="A10" s="442" t="s">
        <v>808</v>
      </c>
      <c r="B10" s="163">
        <v>3368</v>
      </c>
      <c r="C10" s="164">
        <v>3348</v>
      </c>
      <c r="D10" s="162">
        <f t="shared" si="0"/>
        <v>-5.9382422802850355E-3</v>
      </c>
      <c r="E10" s="445">
        <v>1028</v>
      </c>
      <c r="F10" s="164">
        <v>1045</v>
      </c>
      <c r="G10" s="162">
        <f t="shared" si="1"/>
        <v>1.6536964980544747E-2</v>
      </c>
      <c r="H10" s="160">
        <v>70</v>
      </c>
      <c r="I10" s="164">
        <v>70</v>
      </c>
      <c r="J10" s="162">
        <f t="shared" si="2"/>
        <v>0</v>
      </c>
      <c r="K10" s="163">
        <v>177</v>
      </c>
      <c r="L10" s="164">
        <v>180</v>
      </c>
      <c r="M10" s="162">
        <f t="shared" si="3"/>
        <v>1.6949152542372881E-2</v>
      </c>
      <c r="N10" s="163">
        <v>18</v>
      </c>
      <c r="O10" s="164">
        <v>18</v>
      </c>
      <c r="P10" s="162">
        <v>0</v>
      </c>
      <c r="Q10" s="163">
        <v>149</v>
      </c>
      <c r="R10" s="164">
        <v>149</v>
      </c>
      <c r="S10" s="162">
        <v>0</v>
      </c>
      <c r="T10" s="81"/>
    </row>
    <row r="11" spans="1:20" s="414" customFormat="1">
      <c r="A11" s="442" t="s">
        <v>809</v>
      </c>
      <c r="B11" s="163">
        <v>367</v>
      </c>
      <c r="C11" s="164">
        <v>340</v>
      </c>
      <c r="D11" s="162">
        <f t="shared" si="0"/>
        <v>-7.3569482288828342E-2</v>
      </c>
      <c r="E11" s="445">
        <v>186</v>
      </c>
      <c r="F11" s="164">
        <v>186</v>
      </c>
      <c r="G11" s="162">
        <f t="shared" si="1"/>
        <v>0</v>
      </c>
      <c r="H11" s="160">
        <v>2</v>
      </c>
      <c r="I11" s="164">
        <v>2</v>
      </c>
      <c r="J11" s="162">
        <f t="shared" si="2"/>
        <v>0</v>
      </c>
      <c r="K11" s="163">
        <v>32</v>
      </c>
      <c r="L11" s="164">
        <v>32</v>
      </c>
      <c r="M11" s="162">
        <f t="shared" si="3"/>
        <v>0</v>
      </c>
      <c r="N11" s="163">
        <v>7</v>
      </c>
      <c r="O11" s="164">
        <v>7</v>
      </c>
      <c r="P11" s="162">
        <v>0</v>
      </c>
      <c r="Q11" s="163">
        <v>25</v>
      </c>
      <c r="R11" s="164">
        <v>25</v>
      </c>
      <c r="S11" s="162">
        <v>0</v>
      </c>
      <c r="T11" s="81"/>
    </row>
    <row r="12" spans="1:20" ht="15.75" thickBot="1">
      <c r="A12" s="148" t="s">
        <v>224</v>
      </c>
      <c r="B12" s="163">
        <f>B13-B5-B6-B7-B8-B9-B10-B11</f>
        <v>71916</v>
      </c>
      <c r="C12" s="164">
        <f>C13-C5-C6-C7-C8-C9-C10-C11</f>
        <v>72865</v>
      </c>
      <c r="D12" s="165">
        <f t="shared" si="0"/>
        <v>1.3195950831525669E-2</v>
      </c>
      <c r="E12" s="349">
        <f>E13-E5-E6-E7-E8-E9-E10-E11</f>
        <v>25521</v>
      </c>
      <c r="F12" s="446">
        <f>F13-F5-F6-F7-F8-F9-F10-F11</f>
        <v>26037</v>
      </c>
      <c r="G12" s="447">
        <f t="shared" si="1"/>
        <v>2.021864347008346E-2</v>
      </c>
      <c r="H12" s="448">
        <f>H13-H5-H6-H7-H8-H9-H10-H11</f>
        <v>837</v>
      </c>
      <c r="I12" s="164">
        <f>I13-I5-I6-I7-I8-I9-I10-I11</f>
        <v>879</v>
      </c>
      <c r="J12" s="165">
        <f t="shared" ref="J12:J13" si="4">(I12-H12)/H12</f>
        <v>5.0179211469534052E-2</v>
      </c>
      <c r="K12" s="163">
        <f>K13-K5-K6-K7-K8-K9-K10-K11</f>
        <v>1721</v>
      </c>
      <c r="L12" s="164">
        <f>L13-L5-L6-L7-L8-L9-L10-L11</f>
        <v>1788</v>
      </c>
      <c r="M12" s="165">
        <f t="shared" ref="M12:M13" si="5">(L12-K12)/K12</f>
        <v>3.8930854154561302E-2</v>
      </c>
      <c r="N12" s="163">
        <f>N13-N5-N6-N7-N8-N9-N10-N11</f>
        <v>1389</v>
      </c>
      <c r="O12" s="164">
        <f>O13-O5-O6-O7-O8-O9-O10-O11</f>
        <v>1510</v>
      </c>
      <c r="P12" s="165">
        <f t="shared" ref="P12:P13" si="6">(O12-N12)/N12</f>
        <v>8.7113030957523402E-2</v>
      </c>
      <c r="Q12" s="163">
        <f>Q13-Q5-Q6-Q7-Q8-Q9-Q10-Q11</f>
        <v>4504</v>
      </c>
      <c r="R12" s="164">
        <f>R13-R5-R6-R7-R8-R9-R10-R11</f>
        <v>4523</v>
      </c>
      <c r="S12" s="165">
        <f t="shared" ref="S12:S13" si="7">(R12-Q12)/Q12</f>
        <v>4.2184724689165185E-3</v>
      </c>
      <c r="T12" s="61"/>
    </row>
    <row r="13" spans="1:20" ht="15.75" thickBot="1">
      <c r="A13" s="149" t="s">
        <v>8</v>
      </c>
      <c r="B13" s="166">
        <v>134623</v>
      </c>
      <c r="C13" s="167">
        <v>136002</v>
      </c>
      <c r="D13" s="168">
        <f t="shared" si="0"/>
        <v>1.0243420515068005E-2</v>
      </c>
      <c r="E13" s="94">
        <v>41896</v>
      </c>
      <c r="F13" s="167">
        <v>42609</v>
      </c>
      <c r="G13" s="168">
        <f t="shared" si="1"/>
        <v>1.7018331105594805E-2</v>
      </c>
      <c r="H13" s="449">
        <v>2050</v>
      </c>
      <c r="I13" s="167">
        <v>2125</v>
      </c>
      <c r="J13" s="168">
        <f t="shared" si="4"/>
        <v>3.6585365853658534E-2</v>
      </c>
      <c r="K13" s="166">
        <v>6095</v>
      </c>
      <c r="L13" s="167">
        <v>6254</v>
      </c>
      <c r="M13" s="168">
        <f t="shared" si="5"/>
        <v>2.6086956521739129E-2</v>
      </c>
      <c r="N13" s="166">
        <v>5400</v>
      </c>
      <c r="O13" s="167">
        <v>5746</v>
      </c>
      <c r="P13" s="168">
        <f t="shared" si="6"/>
        <v>6.4074074074074075E-2</v>
      </c>
      <c r="Q13" s="166">
        <v>6118</v>
      </c>
      <c r="R13" s="167">
        <v>6136</v>
      </c>
      <c r="S13" s="168">
        <f t="shared" si="7"/>
        <v>2.9421379535796012E-3</v>
      </c>
      <c r="T13" s="61"/>
    </row>
    <row r="14" spans="1:20">
      <c r="A14" s="660" t="s">
        <v>397</v>
      </c>
      <c r="B14" s="661"/>
      <c r="C14" s="661"/>
      <c r="D14" s="661"/>
      <c r="E14" s="661"/>
      <c r="F14" s="661"/>
      <c r="G14" s="661"/>
      <c r="H14" s="661"/>
      <c r="I14" s="661"/>
      <c r="J14" s="661"/>
      <c r="K14" s="661"/>
      <c r="L14" s="661"/>
      <c r="M14" s="661"/>
      <c r="N14" s="661"/>
      <c r="O14" s="661"/>
      <c r="P14" s="182"/>
      <c r="R14" s="92"/>
      <c r="S14" s="92"/>
      <c r="T14" s="484"/>
    </row>
    <row r="15" spans="1:20">
      <c r="N15" s="107"/>
      <c r="O15" s="108"/>
      <c r="P15" s="92"/>
      <c r="Q15" s="92"/>
      <c r="R15" s="92"/>
      <c r="T15" s="61"/>
    </row>
    <row r="16" spans="1:20" ht="18.75" thickBot="1">
      <c r="A16" s="186" t="s">
        <v>179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107"/>
    </row>
    <row r="17" spans="1:19" ht="15.75" thickBot="1">
      <c r="A17" s="288"/>
      <c r="B17" s="672" t="s">
        <v>552</v>
      </c>
      <c r="C17" s="673"/>
      <c r="D17" s="674"/>
      <c r="E17" s="675" t="s">
        <v>553</v>
      </c>
      <c r="F17" s="676"/>
      <c r="G17" s="676"/>
      <c r="H17" s="676"/>
      <c r="I17" s="676"/>
      <c r="J17" s="677"/>
      <c r="K17" s="289"/>
      <c r="L17" s="290"/>
      <c r="M17" s="290"/>
      <c r="N17" s="290"/>
    </row>
    <row r="18" spans="1:19" ht="60.75" thickBot="1">
      <c r="A18" s="291" t="s">
        <v>164</v>
      </c>
      <c r="B18" s="292" t="s">
        <v>165</v>
      </c>
      <c r="C18" s="326" t="s">
        <v>166</v>
      </c>
      <c r="D18" s="328" t="s">
        <v>167</v>
      </c>
      <c r="E18" s="328" t="s">
        <v>168</v>
      </c>
      <c r="F18" s="328" t="s">
        <v>169</v>
      </c>
      <c r="G18" s="328" t="s">
        <v>170</v>
      </c>
      <c r="H18" s="328" t="s">
        <v>171</v>
      </c>
      <c r="I18" s="328" t="s">
        <v>172</v>
      </c>
      <c r="J18" s="328" t="s">
        <v>173</v>
      </c>
      <c r="K18" s="326" t="s">
        <v>174</v>
      </c>
      <c r="L18" s="328" t="s">
        <v>554</v>
      </c>
      <c r="M18" s="329" t="s">
        <v>555</v>
      </c>
      <c r="N18" s="329" t="s">
        <v>556</v>
      </c>
    </row>
    <row r="19" spans="1:19" s="92" customFormat="1" ht="15.75" thickBot="1">
      <c r="A19" s="134" t="s">
        <v>796</v>
      </c>
      <c r="B19" s="135" t="s">
        <v>1261</v>
      </c>
      <c r="C19" s="136" t="s">
        <v>921</v>
      </c>
      <c r="D19" s="135" t="s">
        <v>1262</v>
      </c>
      <c r="E19" s="135" t="s">
        <v>1274</v>
      </c>
      <c r="F19" s="135" t="s">
        <v>1275</v>
      </c>
      <c r="G19" s="135" t="s">
        <v>1277</v>
      </c>
      <c r="H19" s="135" t="s">
        <v>940</v>
      </c>
      <c r="I19" s="135" t="s">
        <v>1278</v>
      </c>
      <c r="J19" s="135" t="s">
        <v>1279</v>
      </c>
      <c r="K19" s="313">
        <f>D19/B19</f>
        <v>0.139406277049338</v>
      </c>
      <c r="L19" s="313">
        <f>G19/(B35+H19+G19)</f>
        <v>1.9490695396669932E-2</v>
      </c>
      <c r="M19" s="137">
        <f>E19/(B41+F19+E19)</f>
        <v>3.0522852499306297E-2</v>
      </c>
      <c r="N19" s="137">
        <f>(G19+E19)/(E19+F19+G19+H19+C19)</f>
        <v>2.4473208371376908E-2</v>
      </c>
    </row>
    <row r="20" spans="1:19" s="304" customFormat="1" ht="15.75" thickBot="1">
      <c r="A20" s="134" t="s">
        <v>801</v>
      </c>
      <c r="B20" s="135" t="s">
        <v>1263</v>
      </c>
      <c r="C20" s="135" t="s">
        <v>922</v>
      </c>
      <c r="D20" s="135" t="s">
        <v>1264</v>
      </c>
      <c r="E20" s="135" t="s">
        <v>949</v>
      </c>
      <c r="F20" s="135" t="s">
        <v>1276</v>
      </c>
      <c r="G20" s="135" t="s">
        <v>761</v>
      </c>
      <c r="H20" s="135" t="s">
        <v>534</v>
      </c>
      <c r="I20" s="135" t="s">
        <v>1181</v>
      </c>
      <c r="J20" s="135" t="s">
        <v>1280</v>
      </c>
      <c r="K20" s="313">
        <f>D20/B20</f>
        <v>9.8275424803449155E-2</v>
      </c>
      <c r="L20" s="335">
        <f>G20/(D35+H20+G20)</f>
        <v>4.1554444016929586E-2</v>
      </c>
      <c r="M20" s="335">
        <f>E20/(D41+F20+E20)</f>
        <v>3.4364261168384883E-2</v>
      </c>
      <c r="N20" s="137">
        <f>(G20+E20)/(E20+F20+G20+H20+C20)</f>
        <v>3.6840710310098064E-2</v>
      </c>
    </row>
    <row r="21" spans="1:19" s="414" customFormat="1" ht="15.75" thickBot="1">
      <c r="A21" s="134" t="s">
        <v>804</v>
      </c>
      <c r="B21" s="135" t="s">
        <v>1265</v>
      </c>
      <c r="C21" s="135" t="s">
        <v>923</v>
      </c>
      <c r="D21" s="135" t="s">
        <v>605</v>
      </c>
      <c r="E21" s="450">
        <v>0</v>
      </c>
      <c r="F21" s="135" t="s">
        <v>1022</v>
      </c>
      <c r="G21" s="135" t="s">
        <v>1022</v>
      </c>
      <c r="H21" s="135" t="s">
        <v>737</v>
      </c>
      <c r="I21" s="135" t="s">
        <v>513</v>
      </c>
      <c r="J21" s="135" t="s">
        <v>68</v>
      </c>
      <c r="K21" s="313">
        <f t="shared" ref="K21:K26" si="8">D21/B21</f>
        <v>0.1552346570397112</v>
      </c>
      <c r="L21" s="335">
        <f>G21/(F35+H21+G21)</f>
        <v>3.5087719298245612E-2</v>
      </c>
      <c r="M21" s="335">
        <f>E21/(F41+F21+E21)</f>
        <v>0</v>
      </c>
      <c r="N21" s="137">
        <f t="shared" ref="N21:N26" si="9">(G21+E21)/(E21+F21+G21+H21+C21)</f>
        <v>1.9762845849802372E-2</v>
      </c>
    </row>
    <row r="22" spans="1:19" s="414" customFormat="1" ht="15.75" thickBot="1">
      <c r="A22" s="134" t="s">
        <v>805</v>
      </c>
      <c r="B22" s="135" t="s">
        <v>1266</v>
      </c>
      <c r="C22" s="135" t="s">
        <v>924</v>
      </c>
      <c r="D22" s="135" t="s">
        <v>1267</v>
      </c>
      <c r="E22" s="135" t="s">
        <v>908</v>
      </c>
      <c r="F22" s="135" t="s">
        <v>992</v>
      </c>
      <c r="G22" s="135" t="s">
        <v>945</v>
      </c>
      <c r="H22" s="135" t="s">
        <v>63</v>
      </c>
      <c r="I22" s="135" t="s">
        <v>1063</v>
      </c>
      <c r="J22" s="135" t="s">
        <v>1281</v>
      </c>
      <c r="K22" s="313">
        <f t="shared" si="8"/>
        <v>0.10776493569916978</v>
      </c>
      <c r="L22" s="335">
        <f>G22/(H35+H22+G22)</f>
        <v>1.0833169194406146E-2</v>
      </c>
      <c r="M22" s="335">
        <f>E22/(H41+F22+E22)</f>
        <v>1.8503356803667922E-2</v>
      </c>
      <c r="N22" s="137">
        <f t="shared" si="9"/>
        <v>1.5021459227467811E-2</v>
      </c>
    </row>
    <row r="23" spans="1:19" s="414" customFormat="1" ht="15.75" thickBot="1">
      <c r="A23" s="134" t="s">
        <v>806</v>
      </c>
      <c r="B23" s="135" t="s">
        <v>1268</v>
      </c>
      <c r="C23" s="135" t="s">
        <v>925</v>
      </c>
      <c r="D23" s="135" t="s">
        <v>494</v>
      </c>
      <c r="E23" s="135" t="s">
        <v>77</v>
      </c>
      <c r="F23" s="450">
        <v>0</v>
      </c>
      <c r="G23" s="135" t="s">
        <v>58</v>
      </c>
      <c r="H23" s="135" t="s">
        <v>58</v>
      </c>
      <c r="I23" s="135" t="s">
        <v>709</v>
      </c>
      <c r="J23" s="135" t="s">
        <v>674</v>
      </c>
      <c r="K23" s="313">
        <f t="shared" si="8"/>
        <v>0.17574257425742573</v>
      </c>
      <c r="L23" s="335">
        <f>G23/(J35+H23+G23)</f>
        <v>0</v>
      </c>
      <c r="M23" s="335">
        <f>E23/(J41+F23+E23)</f>
        <v>5.2795031055900624E-2</v>
      </c>
      <c r="N23" s="137">
        <f t="shared" si="9"/>
        <v>2.4890190336749635E-2</v>
      </c>
    </row>
    <row r="24" spans="1:19" s="414" customFormat="1" ht="15.75" thickBot="1">
      <c r="A24" s="134" t="s">
        <v>807</v>
      </c>
      <c r="B24" s="135" t="s">
        <v>1269</v>
      </c>
      <c r="C24" s="135" t="s">
        <v>926</v>
      </c>
      <c r="D24" s="135" t="s">
        <v>1270</v>
      </c>
      <c r="E24" s="135" t="s">
        <v>877</v>
      </c>
      <c r="F24" s="450">
        <v>19</v>
      </c>
      <c r="G24" s="135" t="s">
        <v>1260</v>
      </c>
      <c r="H24" s="135" t="s">
        <v>125</v>
      </c>
      <c r="I24" s="135" t="s">
        <v>935</v>
      </c>
      <c r="J24" s="135" t="s">
        <v>1118</v>
      </c>
      <c r="K24" s="313">
        <f t="shared" si="8"/>
        <v>9.9533752280559495E-2</v>
      </c>
      <c r="L24" s="335">
        <f>G24/(L35+H24+G24)</f>
        <v>2.3384859294490686E-2</v>
      </c>
      <c r="M24" s="335">
        <f>E24/(L41+F24+E24)</f>
        <v>5.9944237918215612E-2</v>
      </c>
      <c r="N24" s="137">
        <f t="shared" si="9"/>
        <v>4.0213903743315509E-2</v>
      </c>
    </row>
    <row r="25" spans="1:19" s="414" customFormat="1" ht="15.75" thickBot="1">
      <c r="A25" s="134" t="s">
        <v>808</v>
      </c>
      <c r="B25" s="135" t="s">
        <v>1271</v>
      </c>
      <c r="C25" s="135" t="s">
        <v>927</v>
      </c>
      <c r="D25" s="135" t="s">
        <v>419</v>
      </c>
      <c r="E25" s="135" t="s">
        <v>457</v>
      </c>
      <c r="F25" s="450">
        <v>0</v>
      </c>
      <c r="G25" s="135" t="s">
        <v>457</v>
      </c>
      <c r="H25" s="135" t="s">
        <v>61</v>
      </c>
      <c r="I25" s="135" t="s">
        <v>525</v>
      </c>
      <c r="J25" s="135" t="s">
        <v>84</v>
      </c>
      <c r="K25" s="313">
        <f t="shared" si="8"/>
        <v>0.13229813664596274</v>
      </c>
      <c r="L25" s="335">
        <f>G25/(N35+H25+G25)</f>
        <v>3.2115171650055369E-2</v>
      </c>
      <c r="M25" s="335">
        <f>E25/(N41+F25+E25)</f>
        <v>5.0259965337954939E-2</v>
      </c>
      <c r="N25" s="137">
        <f t="shared" si="9"/>
        <v>3.9189189189189191E-2</v>
      </c>
    </row>
    <row r="26" spans="1:19" s="414" customFormat="1" ht="15.75" thickBot="1">
      <c r="A26" s="134" t="s">
        <v>809</v>
      </c>
      <c r="B26" s="135" t="s">
        <v>1272</v>
      </c>
      <c r="C26" s="135" t="s">
        <v>211</v>
      </c>
      <c r="D26" s="135" t="s">
        <v>1273</v>
      </c>
      <c r="E26" s="135" t="s">
        <v>67</v>
      </c>
      <c r="F26" s="450">
        <v>0</v>
      </c>
      <c r="G26" s="135" t="s">
        <v>868</v>
      </c>
      <c r="H26" s="135" t="s">
        <v>58</v>
      </c>
      <c r="I26" s="135" t="s">
        <v>193</v>
      </c>
      <c r="J26" s="135" t="s">
        <v>1181</v>
      </c>
      <c r="K26" s="313">
        <f t="shared" si="8"/>
        <v>0.43627450980392157</v>
      </c>
      <c r="L26" s="335">
        <f>G26/(P35+H26+G26)</f>
        <v>6.1728395061728392E-2</v>
      </c>
      <c r="M26" s="335">
        <f>E26/(P41+F26+E26)</f>
        <v>0.1702127659574468</v>
      </c>
      <c r="N26" s="137">
        <f t="shared" si="9"/>
        <v>0.1015625</v>
      </c>
    </row>
    <row r="27" spans="1:19" s="322" customFormat="1" ht="15.75" thickBot="1">
      <c r="A27" s="134" t="s">
        <v>769</v>
      </c>
      <c r="B27" s="135">
        <f>B19-B20-B21-B22-B23-B24-B25-B26</f>
        <v>34105</v>
      </c>
      <c r="C27" s="135">
        <f>C19-C20-C21-C22-C23-C24-C25-C26</f>
        <v>28528</v>
      </c>
      <c r="D27" s="135">
        <f>D19-D20-D21-D22-D23-D24-D25-D26</f>
        <v>5577</v>
      </c>
      <c r="E27" s="135">
        <f>E19-E20-E21-E22-E23-E24-E25-E26</f>
        <v>304</v>
      </c>
      <c r="F27" s="135">
        <f>F19-F20-F21-F22-F23-F24-F25-F26</f>
        <v>265</v>
      </c>
      <c r="G27" s="135">
        <f t="shared" ref="G27:J27" si="10">G19-G20-G21-G22-G23-G24-G25-G26</f>
        <v>331</v>
      </c>
      <c r="H27" s="135">
        <f t="shared" si="10"/>
        <v>227</v>
      </c>
      <c r="I27" s="135">
        <f t="shared" si="10"/>
        <v>2636</v>
      </c>
      <c r="J27" s="135">
        <f t="shared" si="10"/>
        <v>1805</v>
      </c>
      <c r="K27" s="313">
        <f>D27/B27</f>
        <v>0.1635244099105703</v>
      </c>
      <c r="L27" s="335">
        <f>G27/(R35+H27+G27)</f>
        <v>1.7605446518802192E-2</v>
      </c>
      <c r="M27" s="335">
        <f>E27/(R41+F27+E27)</f>
        <v>2.8008107610097661E-2</v>
      </c>
      <c r="N27" s="137">
        <f>(G27+E27)/(E27+F27+G27+H27+C27)</f>
        <v>2.1412915191367392E-2</v>
      </c>
    </row>
    <row r="28" spans="1:19">
      <c r="A28" s="679" t="s">
        <v>779</v>
      </c>
      <c r="B28" s="679"/>
      <c r="C28" s="323"/>
      <c r="D28" s="323"/>
      <c r="E28" s="304"/>
      <c r="F28" s="304"/>
      <c r="G28" s="304"/>
      <c r="H28" s="304"/>
      <c r="I28" s="304"/>
      <c r="J28" s="304"/>
      <c r="K28" s="304"/>
      <c r="L28" s="304"/>
      <c r="M28" s="107"/>
      <c r="N28" s="108"/>
      <c r="O28" s="316"/>
    </row>
    <row r="29" spans="1:19" s="304" customFormat="1">
      <c r="A29" s="678" t="s">
        <v>780</v>
      </c>
      <c r="B29" s="678"/>
      <c r="H29" s="107"/>
      <c r="I29" s="108"/>
    </row>
    <row r="30" spans="1:19" s="92" customFormat="1" ht="20.25" customHeight="1">
      <c r="A30" s="195"/>
      <c r="B30" s="304"/>
      <c r="C30" s="304"/>
      <c r="D30" s="304"/>
      <c r="E30" s="304"/>
      <c r="F30" s="304"/>
      <c r="G30" s="304"/>
      <c r="H30" s="304"/>
      <c r="I30" s="304"/>
      <c r="J30" s="304"/>
      <c r="K30" s="304"/>
      <c r="L30" s="304"/>
      <c r="M30" s="107"/>
      <c r="N30" s="108"/>
    </row>
    <row r="31" spans="1:19" ht="28.5" customHeight="1">
      <c r="A31" s="196"/>
      <c r="B31" s="304"/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107"/>
      <c r="N31" s="108"/>
    </row>
    <row r="32" spans="1:19" ht="24" hidden="1" customHeight="1" thickBot="1">
      <c r="A32" s="670"/>
      <c r="B32" s="658" t="s">
        <v>797</v>
      </c>
      <c r="C32" s="659"/>
      <c r="D32" s="658" t="s">
        <v>1282</v>
      </c>
      <c r="E32" s="659"/>
      <c r="F32" s="658" t="s">
        <v>1283</v>
      </c>
      <c r="G32" s="659"/>
      <c r="H32" s="658" t="s">
        <v>1284</v>
      </c>
      <c r="I32" s="659"/>
      <c r="J32" s="658" t="s">
        <v>1285</v>
      </c>
      <c r="K32" s="659"/>
      <c r="L32" s="658" t="s">
        <v>1286</v>
      </c>
      <c r="M32" s="659"/>
      <c r="N32" s="658" t="s">
        <v>1287</v>
      </c>
      <c r="O32" s="659"/>
      <c r="P32" s="658" t="s">
        <v>1288</v>
      </c>
      <c r="Q32" s="659"/>
      <c r="R32" s="451" t="s">
        <v>769</v>
      </c>
      <c r="S32" s="414"/>
    </row>
    <row r="33" spans="1:19" s="92" customFormat="1" ht="30" hidden="1" customHeight="1" thickBot="1">
      <c r="A33" s="671"/>
      <c r="B33" s="235" t="s">
        <v>74</v>
      </c>
      <c r="C33" s="412" t="s">
        <v>108</v>
      </c>
      <c r="D33" s="235" t="s">
        <v>74</v>
      </c>
      <c r="E33" s="412" t="s">
        <v>108</v>
      </c>
      <c r="F33" s="235" t="s">
        <v>74</v>
      </c>
      <c r="G33" s="412" t="s">
        <v>108</v>
      </c>
      <c r="H33" s="235" t="s">
        <v>74</v>
      </c>
      <c r="I33" s="412" t="s">
        <v>108</v>
      </c>
      <c r="J33" s="235" t="s">
        <v>74</v>
      </c>
      <c r="K33" s="412" t="s">
        <v>108</v>
      </c>
      <c r="L33" s="235" t="s">
        <v>74</v>
      </c>
      <c r="M33" s="412" t="s">
        <v>108</v>
      </c>
      <c r="N33" s="235" t="s">
        <v>74</v>
      </c>
      <c r="O33" s="412" t="s">
        <v>108</v>
      </c>
      <c r="P33" s="235" t="s">
        <v>74</v>
      </c>
      <c r="Q33" s="412" t="s">
        <v>108</v>
      </c>
      <c r="R33" s="235"/>
      <c r="S33" s="60"/>
    </row>
    <row r="34" spans="1:19" s="92" customFormat="1" ht="19.5" hidden="1" customHeight="1">
      <c r="A34" s="226" t="s">
        <v>79</v>
      </c>
      <c r="B34" s="227" t="s">
        <v>921</v>
      </c>
      <c r="C34" s="228" t="s">
        <v>986</v>
      </c>
      <c r="D34" s="227" t="s">
        <v>922</v>
      </c>
      <c r="E34" s="228" t="s">
        <v>987</v>
      </c>
      <c r="F34" s="227" t="s">
        <v>923</v>
      </c>
      <c r="G34" s="228" t="s">
        <v>258</v>
      </c>
      <c r="H34" s="227" t="s">
        <v>924</v>
      </c>
      <c r="I34" s="228" t="s">
        <v>988</v>
      </c>
      <c r="J34" s="227" t="s">
        <v>925</v>
      </c>
      <c r="K34" s="228" t="s">
        <v>989</v>
      </c>
      <c r="L34" s="227" t="s">
        <v>926</v>
      </c>
      <c r="M34" s="228" t="s">
        <v>990</v>
      </c>
      <c r="N34" s="227" t="s">
        <v>927</v>
      </c>
      <c r="O34" s="228" t="s">
        <v>117</v>
      </c>
      <c r="P34" s="227" t="s">
        <v>211</v>
      </c>
      <c r="Q34" s="228" t="s">
        <v>458</v>
      </c>
      <c r="R34" s="227"/>
      <c r="S34" s="60"/>
    </row>
    <row r="35" spans="1:19" s="92" customFormat="1" ht="94.5" hidden="1" customHeight="1">
      <c r="A35" s="221" t="s">
        <v>557</v>
      </c>
      <c r="B35" s="208" t="s">
        <v>928</v>
      </c>
      <c r="C35" s="209" t="s">
        <v>977</v>
      </c>
      <c r="D35" s="208" t="s">
        <v>929</v>
      </c>
      <c r="E35" s="209" t="s">
        <v>979</v>
      </c>
      <c r="F35" s="208" t="s">
        <v>930</v>
      </c>
      <c r="G35" s="209" t="s">
        <v>200</v>
      </c>
      <c r="H35" s="208" t="s">
        <v>931</v>
      </c>
      <c r="I35" s="209" t="s">
        <v>980</v>
      </c>
      <c r="J35" s="208" t="s">
        <v>932</v>
      </c>
      <c r="K35" s="209" t="s">
        <v>981</v>
      </c>
      <c r="L35" s="208" t="s">
        <v>933</v>
      </c>
      <c r="M35" s="209" t="s">
        <v>591</v>
      </c>
      <c r="N35" s="208" t="s">
        <v>934</v>
      </c>
      <c r="O35" s="209" t="s">
        <v>618</v>
      </c>
      <c r="P35" s="208" t="s">
        <v>935</v>
      </c>
      <c r="Q35" s="209" t="s">
        <v>594</v>
      </c>
      <c r="R35" s="208">
        <f>B35-D35-F35-H35-J35-L35-N35-P35</f>
        <v>18243</v>
      </c>
      <c r="S35" s="60"/>
    </row>
    <row r="36" spans="1:19" s="92" customFormat="1" ht="21" hidden="1" customHeight="1">
      <c r="A36" s="324" t="s">
        <v>558</v>
      </c>
      <c r="B36" s="325" t="s">
        <v>936</v>
      </c>
      <c r="C36" s="327" t="s">
        <v>1289</v>
      </c>
      <c r="D36" s="325" t="s">
        <v>937</v>
      </c>
      <c r="E36" s="327" t="s">
        <v>1290</v>
      </c>
      <c r="F36" s="325" t="s">
        <v>938</v>
      </c>
      <c r="G36" s="327" t="s">
        <v>294</v>
      </c>
      <c r="H36" s="325" t="s">
        <v>939</v>
      </c>
      <c r="I36" s="327" t="s">
        <v>1291</v>
      </c>
      <c r="J36" s="325" t="s">
        <v>940</v>
      </c>
      <c r="K36" s="327" t="s">
        <v>111</v>
      </c>
      <c r="L36" s="325" t="s">
        <v>941</v>
      </c>
      <c r="M36" s="327" t="s">
        <v>1013</v>
      </c>
      <c r="N36" s="325" t="s">
        <v>942</v>
      </c>
      <c r="O36" s="327" t="s">
        <v>1171</v>
      </c>
      <c r="P36" s="325" t="s">
        <v>496</v>
      </c>
      <c r="Q36" s="327" t="s">
        <v>1000</v>
      </c>
      <c r="R36" s="325"/>
      <c r="S36" s="60"/>
    </row>
    <row r="37" spans="1:19" ht="22.5" hidden="1">
      <c r="A37" s="211" t="s">
        <v>559</v>
      </c>
      <c r="B37" s="208" t="s">
        <v>943</v>
      </c>
      <c r="C37" s="209" t="s">
        <v>1292</v>
      </c>
      <c r="D37" s="208" t="s">
        <v>944</v>
      </c>
      <c r="E37" s="209" t="s">
        <v>204</v>
      </c>
      <c r="F37" s="208" t="s">
        <v>945</v>
      </c>
      <c r="G37" s="209" t="s">
        <v>1000</v>
      </c>
      <c r="H37" s="208" t="s">
        <v>946</v>
      </c>
      <c r="I37" s="209" t="s">
        <v>1097</v>
      </c>
      <c r="J37" s="208" t="s">
        <v>947</v>
      </c>
      <c r="K37" s="209" t="s">
        <v>985</v>
      </c>
      <c r="L37" s="208" t="s">
        <v>948</v>
      </c>
      <c r="M37" s="209" t="s">
        <v>208</v>
      </c>
      <c r="N37" s="208" t="s">
        <v>949</v>
      </c>
      <c r="O37" s="209" t="s">
        <v>981</v>
      </c>
      <c r="P37" s="208" t="s">
        <v>76</v>
      </c>
      <c r="Q37" s="209" t="s">
        <v>985</v>
      </c>
      <c r="R37" s="208"/>
    </row>
    <row r="38" spans="1:19" ht="22.5" hidden="1">
      <c r="A38" s="204" t="s">
        <v>560</v>
      </c>
      <c r="B38" s="223" t="s">
        <v>950</v>
      </c>
      <c r="C38" s="206" t="s">
        <v>214</v>
      </c>
      <c r="D38" s="223" t="s">
        <v>76</v>
      </c>
      <c r="E38" s="206" t="s">
        <v>213</v>
      </c>
      <c r="F38" s="223" t="s">
        <v>58</v>
      </c>
      <c r="G38" s="206" t="s">
        <v>119</v>
      </c>
      <c r="H38" s="223" t="s">
        <v>697</v>
      </c>
      <c r="I38" s="206" t="s">
        <v>215</v>
      </c>
      <c r="J38" s="223" t="s">
        <v>58</v>
      </c>
      <c r="K38" s="206" t="s">
        <v>119</v>
      </c>
      <c r="L38" s="223" t="s">
        <v>951</v>
      </c>
      <c r="M38" s="206" t="s">
        <v>116</v>
      </c>
      <c r="N38" s="223" t="s">
        <v>67</v>
      </c>
      <c r="O38" s="206" t="s">
        <v>119</v>
      </c>
      <c r="P38" s="223" t="s">
        <v>952</v>
      </c>
      <c r="Q38" s="206" t="s">
        <v>997</v>
      </c>
      <c r="R38" s="223"/>
    </row>
    <row r="39" spans="1:19" ht="22.5" hidden="1">
      <c r="A39" s="211" t="s">
        <v>561</v>
      </c>
      <c r="B39" s="222" t="s">
        <v>953</v>
      </c>
      <c r="C39" s="209" t="s">
        <v>1293</v>
      </c>
      <c r="D39" s="222" t="s">
        <v>58</v>
      </c>
      <c r="E39" s="209" t="s">
        <v>118</v>
      </c>
      <c r="F39" s="222" t="s">
        <v>58</v>
      </c>
      <c r="G39" s="209" t="s">
        <v>119</v>
      </c>
      <c r="H39" s="222" t="s">
        <v>76</v>
      </c>
      <c r="I39" s="209" t="s">
        <v>985</v>
      </c>
      <c r="J39" s="222" t="s">
        <v>58</v>
      </c>
      <c r="K39" s="209" t="s">
        <v>119</v>
      </c>
      <c r="L39" s="222" t="s">
        <v>666</v>
      </c>
      <c r="M39" s="209" t="s">
        <v>136</v>
      </c>
      <c r="N39" s="222" t="s">
        <v>58</v>
      </c>
      <c r="O39" s="209" t="s">
        <v>119</v>
      </c>
      <c r="P39" s="222" t="s">
        <v>58</v>
      </c>
      <c r="Q39" s="209" t="s">
        <v>119</v>
      </c>
      <c r="R39" s="222"/>
    </row>
    <row r="40" spans="1:19" ht="22.5" hidden="1">
      <c r="A40" s="204" t="s">
        <v>562</v>
      </c>
      <c r="B40" s="223" t="s">
        <v>954</v>
      </c>
      <c r="C40" s="206" t="s">
        <v>136</v>
      </c>
      <c r="D40" s="223" t="s">
        <v>58</v>
      </c>
      <c r="E40" s="206" t="s">
        <v>118</v>
      </c>
      <c r="F40" s="223" t="s">
        <v>58</v>
      </c>
      <c r="G40" s="206" t="s">
        <v>119</v>
      </c>
      <c r="H40" s="223" t="s">
        <v>697</v>
      </c>
      <c r="I40" s="206" t="s">
        <v>458</v>
      </c>
      <c r="J40" s="223" t="s">
        <v>58</v>
      </c>
      <c r="K40" s="206" t="s">
        <v>119</v>
      </c>
      <c r="L40" s="223" t="s">
        <v>58</v>
      </c>
      <c r="M40" s="206" t="s">
        <v>118</v>
      </c>
      <c r="N40" s="223" t="s">
        <v>58</v>
      </c>
      <c r="O40" s="206" t="s">
        <v>119</v>
      </c>
      <c r="P40" s="223" t="s">
        <v>58</v>
      </c>
      <c r="Q40" s="206" t="s">
        <v>119</v>
      </c>
      <c r="R40" s="223"/>
      <c r="S40" s="109"/>
    </row>
    <row r="41" spans="1:19" ht="21" hidden="1" customHeight="1">
      <c r="A41" s="221" t="s">
        <v>563</v>
      </c>
      <c r="B41" s="208" t="s">
        <v>955</v>
      </c>
      <c r="C41" s="209" t="s">
        <v>978</v>
      </c>
      <c r="D41" s="208" t="s">
        <v>956</v>
      </c>
      <c r="E41" s="209" t="s">
        <v>982</v>
      </c>
      <c r="F41" s="208" t="s">
        <v>587</v>
      </c>
      <c r="G41" s="209" t="s">
        <v>981</v>
      </c>
      <c r="H41" s="208" t="s">
        <v>957</v>
      </c>
      <c r="I41" s="209" t="s">
        <v>983</v>
      </c>
      <c r="J41" s="208" t="s">
        <v>744</v>
      </c>
      <c r="K41" s="209" t="s">
        <v>198</v>
      </c>
      <c r="L41" s="208" t="s">
        <v>958</v>
      </c>
      <c r="M41" s="209" t="s">
        <v>984</v>
      </c>
      <c r="N41" s="208" t="s">
        <v>959</v>
      </c>
      <c r="O41" s="209" t="s">
        <v>109</v>
      </c>
      <c r="P41" s="208" t="s">
        <v>192</v>
      </c>
      <c r="Q41" s="209" t="s">
        <v>985</v>
      </c>
      <c r="R41" s="208">
        <f>B41-D41-F41-H41-J41-L41-N41-P41</f>
        <v>10285</v>
      </c>
    </row>
    <row r="42" spans="1:19" ht="22.5" hidden="1">
      <c r="A42" s="204" t="s">
        <v>558</v>
      </c>
      <c r="B42" s="205" t="s">
        <v>960</v>
      </c>
      <c r="C42" s="206" t="s">
        <v>1294</v>
      </c>
      <c r="D42" s="205" t="s">
        <v>195</v>
      </c>
      <c r="E42" s="206" t="s">
        <v>982</v>
      </c>
      <c r="F42" s="205" t="s">
        <v>961</v>
      </c>
      <c r="G42" s="206" t="s">
        <v>1069</v>
      </c>
      <c r="H42" s="205" t="s">
        <v>962</v>
      </c>
      <c r="I42" s="206" t="s">
        <v>1295</v>
      </c>
      <c r="J42" s="205" t="s">
        <v>963</v>
      </c>
      <c r="K42" s="206" t="s">
        <v>120</v>
      </c>
      <c r="L42" s="205" t="s">
        <v>964</v>
      </c>
      <c r="M42" s="206" t="s">
        <v>524</v>
      </c>
      <c r="N42" s="205" t="s">
        <v>965</v>
      </c>
      <c r="O42" s="206" t="s">
        <v>618</v>
      </c>
      <c r="P42" s="205" t="s">
        <v>843</v>
      </c>
      <c r="Q42" s="206" t="s">
        <v>985</v>
      </c>
      <c r="R42" s="205"/>
    </row>
    <row r="43" spans="1:19" ht="22.5" hidden="1">
      <c r="A43" s="211" t="s">
        <v>559</v>
      </c>
      <c r="B43" s="208" t="s">
        <v>966</v>
      </c>
      <c r="C43" s="209" t="s">
        <v>1296</v>
      </c>
      <c r="D43" s="208" t="s">
        <v>967</v>
      </c>
      <c r="E43" s="209" t="s">
        <v>1297</v>
      </c>
      <c r="F43" s="208" t="s">
        <v>968</v>
      </c>
      <c r="G43" s="209" t="s">
        <v>136</v>
      </c>
      <c r="H43" s="208" t="s">
        <v>969</v>
      </c>
      <c r="I43" s="209" t="s">
        <v>1298</v>
      </c>
      <c r="J43" s="208" t="s">
        <v>211</v>
      </c>
      <c r="K43" s="209" t="s">
        <v>114</v>
      </c>
      <c r="L43" s="208" t="s">
        <v>970</v>
      </c>
      <c r="M43" s="209" t="s">
        <v>1299</v>
      </c>
      <c r="N43" s="208" t="s">
        <v>971</v>
      </c>
      <c r="O43" s="209" t="s">
        <v>1190</v>
      </c>
      <c r="P43" s="208" t="s">
        <v>952</v>
      </c>
      <c r="Q43" s="209" t="s">
        <v>1016</v>
      </c>
      <c r="R43" s="208"/>
    </row>
    <row r="44" spans="1:19" ht="24.75" hidden="1" customHeight="1">
      <c r="A44" s="204" t="s">
        <v>560</v>
      </c>
      <c r="B44" s="223" t="s">
        <v>972</v>
      </c>
      <c r="C44" s="206" t="s">
        <v>1300</v>
      </c>
      <c r="D44" s="223" t="s">
        <v>733</v>
      </c>
      <c r="E44" s="206" t="s">
        <v>1255</v>
      </c>
      <c r="F44" s="223" t="s">
        <v>58</v>
      </c>
      <c r="G44" s="206" t="s">
        <v>119</v>
      </c>
      <c r="H44" s="223" t="s">
        <v>973</v>
      </c>
      <c r="I44" s="206" t="s">
        <v>110</v>
      </c>
      <c r="J44" s="223" t="s">
        <v>58</v>
      </c>
      <c r="K44" s="206" t="s">
        <v>119</v>
      </c>
      <c r="L44" s="223" t="s">
        <v>866</v>
      </c>
      <c r="M44" s="206" t="s">
        <v>441</v>
      </c>
      <c r="N44" s="223" t="s">
        <v>893</v>
      </c>
      <c r="O44" s="206" t="s">
        <v>118</v>
      </c>
      <c r="P44" s="223" t="s">
        <v>58</v>
      </c>
      <c r="Q44" s="206" t="s">
        <v>119</v>
      </c>
      <c r="R44" s="223"/>
    </row>
    <row r="45" spans="1:19" ht="22.5" hidden="1">
      <c r="A45" s="211" t="s">
        <v>561</v>
      </c>
      <c r="B45" s="222" t="s">
        <v>974</v>
      </c>
      <c r="C45" s="209" t="s">
        <v>1183</v>
      </c>
      <c r="D45" s="222" t="s">
        <v>457</v>
      </c>
      <c r="E45" s="209" t="s">
        <v>215</v>
      </c>
      <c r="F45" s="222" t="s">
        <v>58</v>
      </c>
      <c r="G45" s="209" t="s">
        <v>119</v>
      </c>
      <c r="H45" s="222" t="s">
        <v>975</v>
      </c>
      <c r="I45" s="209" t="s">
        <v>1227</v>
      </c>
      <c r="J45" s="222" t="s">
        <v>58</v>
      </c>
      <c r="K45" s="209" t="s">
        <v>119</v>
      </c>
      <c r="L45" s="222" t="s">
        <v>882</v>
      </c>
      <c r="M45" s="209" t="s">
        <v>216</v>
      </c>
      <c r="N45" s="222" t="s">
        <v>63</v>
      </c>
      <c r="O45" s="209" t="s">
        <v>115</v>
      </c>
      <c r="P45" s="222" t="s">
        <v>58</v>
      </c>
      <c r="Q45" s="209" t="s">
        <v>119</v>
      </c>
      <c r="R45" s="222"/>
    </row>
    <row r="46" spans="1:19" ht="23.25" hidden="1" thickBot="1">
      <c r="A46" s="230" t="s">
        <v>562</v>
      </c>
      <c r="B46" s="224" t="s">
        <v>976</v>
      </c>
      <c r="C46" s="216" t="s">
        <v>111</v>
      </c>
      <c r="D46" s="224" t="s">
        <v>58</v>
      </c>
      <c r="E46" s="216" t="s">
        <v>118</v>
      </c>
      <c r="F46" s="224" t="s">
        <v>58</v>
      </c>
      <c r="G46" s="216" t="s">
        <v>119</v>
      </c>
      <c r="H46" s="224" t="s">
        <v>192</v>
      </c>
      <c r="I46" s="216" t="s">
        <v>1069</v>
      </c>
      <c r="J46" s="224" t="s">
        <v>58</v>
      </c>
      <c r="K46" s="216" t="s">
        <v>119</v>
      </c>
      <c r="L46" s="224" t="s">
        <v>533</v>
      </c>
      <c r="M46" s="216" t="s">
        <v>1053</v>
      </c>
      <c r="N46" s="224" t="s">
        <v>58</v>
      </c>
      <c r="O46" s="216" t="s">
        <v>119</v>
      </c>
      <c r="P46" s="224" t="s">
        <v>58</v>
      </c>
      <c r="Q46" s="216" t="s">
        <v>119</v>
      </c>
      <c r="R46" s="224"/>
    </row>
    <row r="47" spans="1:19" hidden="1">
      <c r="A47" s="668" t="s">
        <v>781</v>
      </c>
      <c r="B47" s="669"/>
      <c r="C47" s="304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</row>
    <row r="48" spans="1:19" s="109" customFormat="1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</row>
  </sheetData>
  <mergeCells count="23">
    <mergeCell ref="A47:B47"/>
    <mergeCell ref="A32:A33"/>
    <mergeCell ref="B32:C32"/>
    <mergeCell ref="D32:E32"/>
    <mergeCell ref="B17:D17"/>
    <mergeCell ref="E17:J17"/>
    <mergeCell ref="A29:B29"/>
    <mergeCell ref="A28:B28"/>
    <mergeCell ref="F32:G32"/>
    <mergeCell ref="H32:I32"/>
    <mergeCell ref="J32:K32"/>
    <mergeCell ref="L32:M32"/>
    <mergeCell ref="N32:O32"/>
    <mergeCell ref="P32:Q32"/>
    <mergeCell ref="A14:O14"/>
    <mergeCell ref="A1:S1"/>
    <mergeCell ref="B2:Q2"/>
    <mergeCell ref="B3:D3"/>
    <mergeCell ref="E3:G3"/>
    <mergeCell ref="H3:J3"/>
    <mergeCell ref="K3:M3"/>
    <mergeCell ref="N3:P3"/>
    <mergeCell ref="Q3:S3"/>
  </mergeCells>
  <hyperlinks>
    <hyperlink ref="A14" r:id="rId1" display="Source : State of California, Department of Finance, E-5 Population and Housing Estimates for Cities, Counties and the State — January 1, 2011- 2013. Sacramento, California, May 2013"/>
    <hyperlink ref="A14:O14" r:id="rId2" display="Source : State of California, Department of Finance, E-5 Population and Housing Estimates for Cities, Counties and the State — January 1, 2011- 2018"/>
    <hyperlink ref="A29" r:id="rId3"/>
    <hyperlink ref="A28" r:id="rId4"/>
    <hyperlink ref="A47" r:id="rId5"/>
  </hyperlinks>
  <pageMargins left="0.7" right="0.7" top="0.75" bottom="0.75" header="0.3" footer="0.3"/>
  <pageSetup scale="52" fitToHeight="0" orientation="landscape" r:id="rId6"/>
  <headerFooter>
    <oddHeader>&amp;L6th Cycle Housing Element Data Package&amp;CHumboldt County and the Cities Within</oddHeader>
    <oddFooter>&amp;LHCD-Housing Policy Division (HPD)&amp;CPage &amp;P&amp;R&amp;D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3"/>
  <sheetViews>
    <sheetView zoomScale="70" zoomScaleNormal="70" workbookViewId="0">
      <selection activeCell="A43" sqref="A43"/>
    </sheetView>
  </sheetViews>
  <sheetFormatPr defaultRowHeight="15"/>
  <cols>
    <col min="1" max="1" width="54.140625" customWidth="1"/>
    <col min="2" max="2" width="24.5703125" customWidth="1"/>
    <col min="3" max="3" width="20.140625" customWidth="1"/>
    <col min="4" max="4" width="15.7109375" customWidth="1"/>
    <col min="5" max="5" width="15.85546875" customWidth="1"/>
    <col min="6" max="7" width="14.85546875" customWidth="1"/>
    <col min="8" max="8" width="18.28515625" customWidth="1"/>
    <col min="9" max="9" width="17.42578125" customWidth="1"/>
    <col min="10" max="10" width="15.7109375" customWidth="1"/>
    <col min="11" max="11" width="15.85546875" customWidth="1"/>
    <col min="12" max="13" width="14.85546875" customWidth="1"/>
    <col min="14" max="14" width="12" customWidth="1"/>
    <col min="15" max="15" width="12.140625" customWidth="1"/>
    <col min="16" max="16" width="12.5703125" customWidth="1"/>
    <col min="17" max="17" width="11.5703125" customWidth="1"/>
    <col min="18" max="18" width="12.42578125" customWidth="1"/>
    <col min="19" max="19" width="11.85546875" customWidth="1"/>
    <col min="20" max="20" width="11.28515625" customWidth="1"/>
    <col min="21" max="21" width="12" customWidth="1"/>
    <col min="22" max="22" width="11" customWidth="1"/>
    <col min="23" max="23" width="11.140625" customWidth="1"/>
  </cols>
  <sheetData>
    <row r="1" spans="1:23" ht="18.75">
      <c r="A1" s="22" t="s">
        <v>180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</row>
    <row r="2" spans="1:23" ht="31.5" customHeight="1">
      <c r="A2" s="691" t="s">
        <v>770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330"/>
      <c r="U2" s="330"/>
      <c r="V2" s="330"/>
      <c r="W2" s="330"/>
    </row>
    <row r="3" spans="1:23" ht="15.75" customHeight="1">
      <c r="A3" s="691"/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  <c r="Q3" s="692"/>
      <c r="R3" s="692"/>
      <c r="S3" s="692"/>
      <c r="T3" s="330"/>
      <c r="U3" s="330"/>
      <c r="V3" s="330"/>
      <c r="W3" s="330"/>
    </row>
    <row r="4" spans="1:23" ht="15.75" customHeight="1" thickBot="1">
      <c r="A4" s="693"/>
      <c r="B4" s="694"/>
      <c r="C4" s="694"/>
      <c r="D4" s="694"/>
      <c r="E4" s="694"/>
      <c r="F4" s="694"/>
      <c r="G4" s="694"/>
      <c r="H4" s="694"/>
      <c r="I4" s="694"/>
      <c r="J4" s="694"/>
      <c r="K4" s="694"/>
      <c r="L4" s="694"/>
      <c r="M4" s="694"/>
      <c r="N4" s="694"/>
      <c r="O4" s="694"/>
      <c r="P4" s="694"/>
      <c r="Q4" s="694"/>
      <c r="R4" s="694"/>
      <c r="S4" s="694"/>
      <c r="T4" s="414"/>
      <c r="U4" s="414"/>
      <c r="V4" s="414"/>
      <c r="W4" s="414"/>
    </row>
    <row r="5" spans="1:23" ht="15.75" customHeight="1" thickBot="1">
      <c r="A5" s="305"/>
      <c r="B5" s="685" t="s">
        <v>796</v>
      </c>
      <c r="C5" s="686"/>
      <c r="D5" s="685" t="s">
        <v>801</v>
      </c>
      <c r="E5" s="686"/>
      <c r="F5" s="685" t="s">
        <v>804</v>
      </c>
      <c r="G5" s="686"/>
      <c r="H5" s="685" t="s">
        <v>805</v>
      </c>
      <c r="I5" s="686"/>
      <c r="J5" s="685" t="s">
        <v>806</v>
      </c>
      <c r="K5" s="686"/>
      <c r="L5" s="685" t="s">
        <v>807</v>
      </c>
      <c r="M5" s="686"/>
      <c r="N5" s="685" t="s">
        <v>808</v>
      </c>
      <c r="O5" s="686"/>
      <c r="P5" s="685" t="s">
        <v>809</v>
      </c>
      <c r="Q5" s="686"/>
      <c r="R5" s="685" t="s">
        <v>224</v>
      </c>
      <c r="S5" s="686"/>
      <c r="T5" s="414"/>
      <c r="U5" s="414"/>
      <c r="V5" s="414"/>
      <c r="W5" s="414"/>
    </row>
    <row r="6" spans="1:23" ht="15.75" thickBot="1">
      <c r="A6" s="305"/>
      <c r="B6" s="280" t="s">
        <v>5</v>
      </c>
      <c r="C6" s="280" t="s">
        <v>3</v>
      </c>
      <c r="D6" s="280" t="s">
        <v>5</v>
      </c>
      <c r="E6" s="280" t="s">
        <v>3</v>
      </c>
      <c r="F6" s="280" t="s">
        <v>5</v>
      </c>
      <c r="G6" s="280" t="s">
        <v>3</v>
      </c>
      <c r="H6" s="280" t="s">
        <v>5</v>
      </c>
      <c r="I6" s="280" t="s">
        <v>3</v>
      </c>
      <c r="J6" s="280" t="s">
        <v>5</v>
      </c>
      <c r="K6" s="280" t="s">
        <v>3</v>
      </c>
      <c r="L6" s="280" t="s">
        <v>5</v>
      </c>
      <c r="M6" s="280" t="s">
        <v>3</v>
      </c>
      <c r="N6" s="280" t="s">
        <v>5</v>
      </c>
      <c r="O6" s="280" t="s">
        <v>3</v>
      </c>
      <c r="P6" s="280" t="s">
        <v>5</v>
      </c>
      <c r="Q6" s="280" t="s">
        <v>3</v>
      </c>
      <c r="R6" s="280" t="s">
        <v>5</v>
      </c>
      <c r="S6" s="280" t="s">
        <v>3</v>
      </c>
    </row>
    <row r="7" spans="1:23" ht="16.5" thickBot="1">
      <c r="A7" s="3" t="s">
        <v>79</v>
      </c>
      <c r="B7" s="229" t="s">
        <v>1301</v>
      </c>
      <c r="C7" s="138">
        <f>B7/$B$7</f>
        <v>1</v>
      </c>
      <c r="D7" s="1" t="s">
        <v>1311</v>
      </c>
      <c r="E7" s="138">
        <f>D7/$D$7</f>
        <v>1</v>
      </c>
      <c r="F7" s="1" t="s">
        <v>416</v>
      </c>
      <c r="G7" s="138">
        <f t="shared" ref="G7:G8" si="0">F7/$F$7</f>
        <v>1</v>
      </c>
      <c r="H7" s="1" t="s">
        <v>1325</v>
      </c>
      <c r="I7" s="138">
        <f>H7/$H$7</f>
        <v>1</v>
      </c>
      <c r="J7" s="1" t="s">
        <v>1334</v>
      </c>
      <c r="K7" s="138">
        <f>J7/$J$7</f>
        <v>1</v>
      </c>
      <c r="L7" s="1" t="s">
        <v>1336</v>
      </c>
      <c r="M7" s="138">
        <f>L7/$L$7</f>
        <v>1</v>
      </c>
      <c r="N7" s="1" t="s">
        <v>1344</v>
      </c>
      <c r="O7" s="138">
        <f>N7/$N$7</f>
        <v>1</v>
      </c>
      <c r="P7" s="1" t="s">
        <v>715</v>
      </c>
      <c r="Q7" s="138">
        <f>P7/$P$7</f>
        <v>1</v>
      </c>
      <c r="R7" s="336">
        <f>B7-D7-F7-H7-J7-L7-N7-P7</f>
        <v>45216</v>
      </c>
      <c r="S7" s="337">
        <f t="shared" ref="S7:S17" si="1">R7/$R$7</f>
        <v>1</v>
      </c>
    </row>
    <row r="8" spans="1:23" ht="16.5" thickBot="1">
      <c r="A8" s="140" t="s">
        <v>259</v>
      </c>
      <c r="B8" s="229" t="s">
        <v>1302</v>
      </c>
      <c r="C8" s="138">
        <f t="shared" ref="C8:C17" si="2">B8/$B$7</f>
        <v>0.70459676587551712</v>
      </c>
      <c r="D8" s="1" t="s">
        <v>1312</v>
      </c>
      <c r="E8" s="138">
        <f t="shared" ref="E8:E17" si="3">D8/$D$7</f>
        <v>0.68215989590863091</v>
      </c>
      <c r="F8" s="1" t="s">
        <v>579</v>
      </c>
      <c r="G8" s="138">
        <f t="shared" si="0"/>
        <v>0.69604086845466151</v>
      </c>
      <c r="H8" s="1" t="s">
        <v>1326</v>
      </c>
      <c r="I8" s="138">
        <f t="shared" ref="I8:I17" si="4">H8/$H$7</f>
        <v>0.7186960027646585</v>
      </c>
      <c r="J8" s="1" t="s">
        <v>1042</v>
      </c>
      <c r="K8" s="138">
        <f t="shared" ref="K8:K17" si="5">J8/$J$7</f>
        <v>0.75328083989501315</v>
      </c>
      <c r="L8" s="1" t="s">
        <v>1337</v>
      </c>
      <c r="M8" s="138">
        <f t="shared" ref="M8:M17" si="6">L8/$L$7</f>
        <v>0.7158881158597189</v>
      </c>
      <c r="N8" s="1" t="s">
        <v>1345</v>
      </c>
      <c r="O8" s="138">
        <f t="shared" ref="O8:O17" si="7">N8/$N$7</f>
        <v>0.63534361851332399</v>
      </c>
      <c r="P8" s="1" t="s">
        <v>221</v>
      </c>
      <c r="Q8" s="138">
        <f t="shared" ref="Q8:Q17" si="8">P8/$P$7</f>
        <v>0.77118644067796616</v>
      </c>
      <c r="R8" s="336">
        <f t="shared" ref="R8:R17" si="9">B8-D8-F8-H8-J8-L8-N8-P8</f>
        <v>31955</v>
      </c>
      <c r="S8" s="337">
        <f t="shared" si="1"/>
        <v>0.70671886058032551</v>
      </c>
    </row>
    <row r="9" spans="1:23" ht="16.5" thickBot="1">
      <c r="A9" s="140" t="s">
        <v>260</v>
      </c>
      <c r="B9" s="229" t="s">
        <v>1303</v>
      </c>
      <c r="C9" s="138">
        <f t="shared" si="2"/>
        <v>0.63899744433111383</v>
      </c>
      <c r="D9" s="1" t="s">
        <v>1313</v>
      </c>
      <c r="E9" s="138">
        <f t="shared" si="3"/>
        <v>0.56737024721700158</v>
      </c>
      <c r="F9" s="1" t="s">
        <v>450</v>
      </c>
      <c r="G9" s="138">
        <f>F9/$F$7</f>
        <v>0.66283524904214564</v>
      </c>
      <c r="H9" s="1" t="s">
        <v>1327</v>
      </c>
      <c r="I9" s="138">
        <f t="shared" si="4"/>
        <v>0.65798871097799794</v>
      </c>
      <c r="J9" s="1" t="s">
        <v>1335</v>
      </c>
      <c r="K9" s="138">
        <f t="shared" si="5"/>
        <v>0.70734908136482944</v>
      </c>
      <c r="L9" s="1" t="s">
        <v>1338</v>
      </c>
      <c r="M9" s="138">
        <f t="shared" si="6"/>
        <v>0.65114297884424255</v>
      </c>
      <c r="N9" s="1" t="s">
        <v>1346</v>
      </c>
      <c r="O9" s="138">
        <f t="shared" si="7"/>
        <v>0.59233286582515199</v>
      </c>
      <c r="P9" s="1" t="s">
        <v>1273</v>
      </c>
      <c r="Q9" s="138">
        <f t="shared" si="8"/>
        <v>0.75423728813559321</v>
      </c>
      <c r="R9" s="336">
        <f t="shared" si="9"/>
        <v>29484</v>
      </c>
      <c r="S9" s="337">
        <f t="shared" si="1"/>
        <v>0.65207006369426757</v>
      </c>
    </row>
    <row r="10" spans="1:23" ht="16.5" thickBot="1">
      <c r="A10" s="140" t="s">
        <v>348</v>
      </c>
      <c r="B10" s="229" t="s">
        <v>1304</v>
      </c>
      <c r="C10" s="138">
        <f t="shared" si="2"/>
        <v>4.6162485531246779E-2</v>
      </c>
      <c r="D10" s="1" t="s">
        <v>1314</v>
      </c>
      <c r="E10" s="138">
        <f t="shared" si="3"/>
        <v>3.599826514384849E-2</v>
      </c>
      <c r="F10" s="1" t="s">
        <v>1011</v>
      </c>
      <c r="G10" s="138">
        <f t="shared" ref="G10:G17" si="10">F10/$F$7</f>
        <v>6.0025542784163471E-2</v>
      </c>
      <c r="H10" s="1" t="s">
        <v>569</v>
      </c>
      <c r="I10" s="138">
        <f t="shared" si="4"/>
        <v>4.0202741619629077E-2</v>
      </c>
      <c r="J10" s="1" t="s">
        <v>862</v>
      </c>
      <c r="K10" s="138">
        <f t="shared" si="5"/>
        <v>5.2493438320209973E-2</v>
      </c>
      <c r="L10" s="1" t="s">
        <v>1201</v>
      </c>
      <c r="M10" s="138">
        <f t="shared" si="6"/>
        <v>5.2392446400681525E-2</v>
      </c>
      <c r="N10" s="1" t="s">
        <v>692</v>
      </c>
      <c r="O10" s="138">
        <f t="shared" si="7"/>
        <v>5.4698457223001401E-2</v>
      </c>
      <c r="P10" s="1" t="s">
        <v>1165</v>
      </c>
      <c r="Q10" s="138">
        <f t="shared" si="8"/>
        <v>5.9322033898305086E-2</v>
      </c>
      <c r="R10" s="336">
        <f t="shared" si="9"/>
        <v>2252</v>
      </c>
      <c r="S10" s="337">
        <f t="shared" si="1"/>
        <v>4.9805378627034678E-2</v>
      </c>
    </row>
    <row r="11" spans="1:23" ht="16.5" thickBot="1">
      <c r="A11" s="140" t="s">
        <v>269</v>
      </c>
      <c r="B11" s="229" t="s">
        <v>1305</v>
      </c>
      <c r="C11" s="138">
        <f t="shared" si="2"/>
        <v>0.59283495879986703</v>
      </c>
      <c r="D11" s="1" t="s">
        <v>1315</v>
      </c>
      <c r="E11" s="138">
        <f t="shared" si="3"/>
        <v>0.53137198207315306</v>
      </c>
      <c r="F11" s="1" t="s">
        <v>1322</v>
      </c>
      <c r="G11" s="138">
        <f t="shared" si="10"/>
        <v>0.60280970625798214</v>
      </c>
      <c r="H11" s="1" t="s">
        <v>1328</v>
      </c>
      <c r="I11" s="138">
        <f t="shared" si="4"/>
        <v>0.61778596935836882</v>
      </c>
      <c r="J11" s="1" t="s">
        <v>1179</v>
      </c>
      <c r="K11" s="138">
        <f t="shared" si="5"/>
        <v>0.65485564304461941</v>
      </c>
      <c r="L11" s="1" t="s">
        <v>1339</v>
      </c>
      <c r="M11" s="138">
        <f t="shared" si="6"/>
        <v>0.59875053244356102</v>
      </c>
      <c r="N11" s="1" t="s">
        <v>1347</v>
      </c>
      <c r="O11" s="138">
        <f t="shared" si="7"/>
        <v>0.5376344086021505</v>
      </c>
      <c r="P11" s="1" t="s">
        <v>1028</v>
      </c>
      <c r="Q11" s="138">
        <f t="shared" si="8"/>
        <v>0.69491525423728817</v>
      </c>
      <c r="R11" s="336">
        <f t="shared" si="9"/>
        <v>27232</v>
      </c>
      <c r="S11" s="337">
        <f t="shared" si="1"/>
        <v>0.60226468506723285</v>
      </c>
    </row>
    <row r="12" spans="1:23" ht="16.5" thickBot="1">
      <c r="A12" s="3" t="s">
        <v>270</v>
      </c>
      <c r="B12" s="229" t="s">
        <v>1306</v>
      </c>
      <c r="C12" s="138">
        <f t="shared" si="2"/>
        <v>6.5599321544403316E-2</v>
      </c>
      <c r="D12" s="138" t="s">
        <v>1316</v>
      </c>
      <c r="E12" s="138">
        <f t="shared" si="3"/>
        <v>0.11478964869162932</v>
      </c>
      <c r="F12" s="138" t="s">
        <v>125</v>
      </c>
      <c r="G12" s="138">
        <f t="shared" si="10"/>
        <v>3.3205619412515965E-2</v>
      </c>
      <c r="H12" s="138" t="s">
        <v>1329</v>
      </c>
      <c r="I12" s="138">
        <f t="shared" si="4"/>
        <v>6.0707291786660525E-2</v>
      </c>
      <c r="J12" s="138" t="s">
        <v>459</v>
      </c>
      <c r="K12" s="138">
        <f t="shared" si="5"/>
        <v>4.5931758530183726E-2</v>
      </c>
      <c r="L12" s="138" t="s">
        <v>948</v>
      </c>
      <c r="M12" s="138">
        <f t="shared" si="6"/>
        <v>6.4745137015476364E-2</v>
      </c>
      <c r="N12" s="138" t="s">
        <v>743</v>
      </c>
      <c r="O12" s="138">
        <f t="shared" si="7"/>
        <v>4.3010752688172046E-2</v>
      </c>
      <c r="P12" s="138" t="s">
        <v>885</v>
      </c>
      <c r="Q12" s="138">
        <f t="shared" si="8"/>
        <v>1.6949152542372881E-2</v>
      </c>
      <c r="R12" s="336">
        <f t="shared" si="9"/>
        <v>2471</v>
      </c>
      <c r="S12" s="337">
        <f t="shared" si="1"/>
        <v>5.4648796886058032E-2</v>
      </c>
    </row>
    <row r="13" spans="1:23" ht="16.5" thickBot="1">
      <c r="A13" s="140" t="s">
        <v>348</v>
      </c>
      <c r="B13" s="229" t="s">
        <v>1066</v>
      </c>
      <c r="C13" s="138">
        <f t="shared" si="2"/>
        <v>1.0566487502435334E-2</v>
      </c>
      <c r="D13" s="138" t="s">
        <v>1317</v>
      </c>
      <c r="E13" s="138">
        <f t="shared" si="3"/>
        <v>1.6770276131270783E-2</v>
      </c>
      <c r="F13" s="138" t="s">
        <v>67</v>
      </c>
      <c r="G13" s="138">
        <f t="shared" si="10"/>
        <v>1.0217113665389528E-2</v>
      </c>
      <c r="H13" s="138" t="s">
        <v>1330</v>
      </c>
      <c r="I13" s="138">
        <f t="shared" si="4"/>
        <v>1.1231424951042507E-2</v>
      </c>
      <c r="J13" s="138" t="s">
        <v>893</v>
      </c>
      <c r="K13" s="138">
        <f t="shared" si="5"/>
        <v>1.7060367454068241E-2</v>
      </c>
      <c r="L13" s="138" t="s">
        <v>1230</v>
      </c>
      <c r="M13" s="138">
        <f t="shared" si="6"/>
        <v>9.3710066732926312E-3</v>
      </c>
      <c r="N13" s="138" t="s">
        <v>697</v>
      </c>
      <c r="O13" s="138">
        <f t="shared" si="7"/>
        <v>1.2622720897615708E-2</v>
      </c>
      <c r="P13" s="138" t="s">
        <v>58</v>
      </c>
      <c r="Q13" s="138">
        <f t="shared" si="8"/>
        <v>0</v>
      </c>
      <c r="R13" s="336">
        <f t="shared" si="9"/>
        <v>381</v>
      </c>
      <c r="S13" s="337">
        <f t="shared" si="1"/>
        <v>8.4262208067940551E-3</v>
      </c>
    </row>
    <row r="14" spans="1:23" ht="16.5" thickBot="1">
      <c r="A14" s="140" t="s">
        <v>269</v>
      </c>
      <c r="B14" s="229" t="s">
        <v>1307</v>
      </c>
      <c r="C14" s="138">
        <f t="shared" si="2"/>
        <v>5.503283404196798E-2</v>
      </c>
      <c r="D14" s="138" t="s">
        <v>1318</v>
      </c>
      <c r="E14" s="138">
        <f t="shared" si="3"/>
        <v>9.8019372560358531E-2</v>
      </c>
      <c r="F14" s="138" t="s">
        <v>737</v>
      </c>
      <c r="G14" s="138">
        <f t="shared" si="10"/>
        <v>2.2988505747126436E-2</v>
      </c>
      <c r="H14" s="138" t="s">
        <v>197</v>
      </c>
      <c r="I14" s="138">
        <f t="shared" si="4"/>
        <v>4.947586683561802E-2</v>
      </c>
      <c r="J14" s="138" t="s">
        <v>76</v>
      </c>
      <c r="K14" s="138">
        <f t="shared" si="5"/>
        <v>2.8871391076115485E-2</v>
      </c>
      <c r="L14" s="138" t="s">
        <v>1340</v>
      </c>
      <c r="M14" s="138">
        <f t="shared" si="6"/>
        <v>5.5374130342183726E-2</v>
      </c>
      <c r="N14" s="138" t="s">
        <v>954</v>
      </c>
      <c r="O14" s="138">
        <f t="shared" si="7"/>
        <v>3.0388031790556335E-2</v>
      </c>
      <c r="P14" s="138" t="s">
        <v>885</v>
      </c>
      <c r="Q14" s="138">
        <f t="shared" si="8"/>
        <v>1.6949152542372881E-2</v>
      </c>
      <c r="R14" s="336">
        <f t="shared" si="9"/>
        <v>2090</v>
      </c>
      <c r="S14" s="337">
        <f t="shared" si="1"/>
        <v>4.6222576079263979E-2</v>
      </c>
    </row>
    <row r="15" spans="1:23" ht="16.5" thickBot="1">
      <c r="A15" s="140" t="s">
        <v>273</v>
      </c>
      <c r="B15" s="229" t="s">
        <v>1308</v>
      </c>
      <c r="C15" s="138">
        <f t="shared" si="2"/>
        <v>0.29540323412448283</v>
      </c>
      <c r="D15" s="138" t="s">
        <v>1319</v>
      </c>
      <c r="E15" s="138">
        <f t="shared" si="3"/>
        <v>0.31784010409136909</v>
      </c>
      <c r="F15" s="138" t="s">
        <v>1323</v>
      </c>
      <c r="G15" s="138">
        <f t="shared" si="10"/>
        <v>0.30395913154533843</v>
      </c>
      <c r="H15" s="138" t="s">
        <v>1331</v>
      </c>
      <c r="I15" s="138">
        <f t="shared" si="4"/>
        <v>0.28130399723534155</v>
      </c>
      <c r="J15" s="138" t="s">
        <v>971</v>
      </c>
      <c r="K15" s="138">
        <f t="shared" si="5"/>
        <v>0.24671916010498687</v>
      </c>
      <c r="L15" s="138" t="s">
        <v>1341</v>
      </c>
      <c r="M15" s="138">
        <f t="shared" si="6"/>
        <v>0.28411188414028116</v>
      </c>
      <c r="N15" s="138" t="s">
        <v>1348</v>
      </c>
      <c r="O15" s="138">
        <f t="shared" si="7"/>
        <v>0.36465638148667601</v>
      </c>
      <c r="P15" s="138" t="s">
        <v>697</v>
      </c>
      <c r="Q15" s="138">
        <f t="shared" si="8"/>
        <v>0.2288135593220339</v>
      </c>
      <c r="R15" s="336">
        <f t="shared" si="9"/>
        <v>13261</v>
      </c>
      <c r="S15" s="337">
        <f t="shared" si="1"/>
        <v>0.29328113941967443</v>
      </c>
    </row>
    <row r="16" spans="1:23" ht="16.5" thickBot="1">
      <c r="A16" s="140" t="s">
        <v>348</v>
      </c>
      <c r="B16" s="229" t="s">
        <v>1309</v>
      </c>
      <c r="C16" s="138">
        <f t="shared" si="2"/>
        <v>9.491502114443541E-2</v>
      </c>
      <c r="D16" s="138" t="s">
        <v>1320</v>
      </c>
      <c r="E16" s="138">
        <f t="shared" si="3"/>
        <v>5.356368367789504E-2</v>
      </c>
      <c r="F16" s="138" t="s">
        <v>975</v>
      </c>
      <c r="G16" s="138">
        <f t="shared" si="10"/>
        <v>9.1954022988505746E-2</v>
      </c>
      <c r="H16" s="138" t="s">
        <v>1332</v>
      </c>
      <c r="I16" s="138">
        <f t="shared" si="4"/>
        <v>0.1175555811542449</v>
      </c>
      <c r="J16" s="138" t="s">
        <v>710</v>
      </c>
      <c r="K16" s="138">
        <f t="shared" si="5"/>
        <v>0.10498687664041995</v>
      </c>
      <c r="L16" s="138" t="s">
        <v>1342</v>
      </c>
      <c r="M16" s="138">
        <f t="shared" si="6"/>
        <v>0.10038335936390742</v>
      </c>
      <c r="N16" s="138" t="s">
        <v>1349</v>
      </c>
      <c r="O16" s="138">
        <f t="shared" si="7"/>
        <v>0.16175783076203834</v>
      </c>
      <c r="P16" s="138" t="s">
        <v>874</v>
      </c>
      <c r="Q16" s="138">
        <f t="shared" si="8"/>
        <v>9.3220338983050849E-2</v>
      </c>
      <c r="R16" s="336">
        <f t="shared" si="9"/>
        <v>4284</v>
      </c>
      <c r="S16" s="337">
        <f t="shared" si="1"/>
        <v>9.4745222929936312E-2</v>
      </c>
    </row>
    <row r="17" spans="1:23" ht="16.5" thickBot="1">
      <c r="A17" s="3" t="s">
        <v>269</v>
      </c>
      <c r="B17" s="229" t="s">
        <v>1310</v>
      </c>
      <c r="C17" s="138">
        <f t="shared" si="2"/>
        <v>0.20048821298004746</v>
      </c>
      <c r="D17" s="138" t="s">
        <v>1321</v>
      </c>
      <c r="E17" s="138">
        <f t="shared" si="3"/>
        <v>0.26427642041347404</v>
      </c>
      <c r="F17" s="138" t="s">
        <v>1324</v>
      </c>
      <c r="G17" s="138">
        <f t="shared" si="10"/>
        <v>0.21200510855683269</v>
      </c>
      <c r="H17" s="138" t="s">
        <v>1333</v>
      </c>
      <c r="I17" s="138">
        <f t="shared" si="4"/>
        <v>0.16374841608109664</v>
      </c>
      <c r="J17" s="138" t="s">
        <v>761</v>
      </c>
      <c r="K17" s="138">
        <f t="shared" si="5"/>
        <v>0.14173228346456693</v>
      </c>
      <c r="L17" s="138" t="s">
        <v>1343</v>
      </c>
      <c r="M17" s="138">
        <f t="shared" si="6"/>
        <v>0.18372852477637369</v>
      </c>
      <c r="N17" s="138" t="s">
        <v>1350</v>
      </c>
      <c r="O17" s="138">
        <f t="shared" si="7"/>
        <v>0.20289855072463769</v>
      </c>
      <c r="P17" s="138" t="s">
        <v>1181</v>
      </c>
      <c r="Q17" s="138">
        <f t="shared" si="8"/>
        <v>0.13559322033898305</v>
      </c>
      <c r="R17" s="336">
        <f t="shared" si="9"/>
        <v>8977</v>
      </c>
      <c r="S17" s="337">
        <f t="shared" si="1"/>
        <v>0.19853591648973815</v>
      </c>
    </row>
    <row r="18" spans="1:23" ht="15.75" customHeight="1" thickBot="1">
      <c r="A18" s="699" t="s">
        <v>777</v>
      </c>
      <c r="B18" s="700"/>
      <c r="C18" s="700"/>
      <c r="D18" s="701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16"/>
      <c r="U18" s="304"/>
      <c r="V18" s="304"/>
      <c r="W18" s="304"/>
    </row>
    <row r="19" spans="1:23">
      <c r="A19" s="225"/>
      <c r="B19" s="225"/>
      <c r="C19" s="225"/>
      <c r="D19" s="225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</row>
    <row r="20" spans="1:23">
      <c r="A20" s="110" t="s">
        <v>181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</row>
    <row r="21" spans="1:23" ht="30" customHeight="1">
      <c r="A21" s="695" t="s">
        <v>356</v>
      </c>
      <c r="B21" s="696"/>
      <c r="C21" s="696"/>
      <c r="D21" s="696"/>
      <c r="E21" s="696"/>
      <c r="F21" s="696"/>
      <c r="G21" s="696"/>
      <c r="H21" s="696"/>
      <c r="I21" s="696"/>
      <c r="J21" s="696"/>
      <c r="K21" s="696"/>
      <c r="L21" s="696"/>
      <c r="M21" s="696"/>
      <c r="N21" s="696"/>
      <c r="O21" s="696"/>
      <c r="P21" s="696"/>
      <c r="Q21" s="696"/>
      <c r="R21" s="696"/>
      <c r="S21" s="696"/>
    </row>
    <row r="22" spans="1:23" ht="15.75" customHeight="1">
      <c r="A22" s="695"/>
      <c r="B22" s="696"/>
      <c r="C22" s="696"/>
      <c r="D22" s="696"/>
      <c r="E22" s="696"/>
      <c r="F22" s="696"/>
      <c r="G22" s="696"/>
      <c r="H22" s="696"/>
      <c r="I22" s="696"/>
      <c r="J22" s="696"/>
      <c r="K22" s="696"/>
      <c r="L22" s="696"/>
      <c r="M22" s="696"/>
      <c r="N22" s="696"/>
      <c r="O22" s="696"/>
      <c r="P22" s="696"/>
      <c r="Q22" s="696"/>
      <c r="R22" s="696"/>
      <c r="S22" s="696"/>
    </row>
    <row r="23" spans="1:23" ht="15.75" customHeight="1" thickBot="1">
      <c r="A23" s="697"/>
      <c r="B23" s="698"/>
      <c r="C23" s="698"/>
      <c r="D23" s="698"/>
      <c r="E23" s="698"/>
      <c r="F23" s="698"/>
      <c r="G23" s="698"/>
      <c r="H23" s="698"/>
      <c r="I23" s="698"/>
      <c r="J23" s="698"/>
      <c r="K23" s="698"/>
      <c r="L23" s="698"/>
      <c r="M23" s="698"/>
      <c r="N23" s="698"/>
      <c r="O23" s="698"/>
      <c r="P23" s="698"/>
      <c r="Q23" s="698"/>
      <c r="R23" s="698"/>
      <c r="S23" s="698"/>
    </row>
    <row r="24" spans="1:23" ht="16.5" customHeight="1" thickBot="1">
      <c r="A24" s="285"/>
      <c r="B24" s="685" t="s">
        <v>796</v>
      </c>
      <c r="C24" s="686"/>
      <c r="D24" s="685" t="s">
        <v>801</v>
      </c>
      <c r="E24" s="686"/>
      <c r="F24" s="685" t="s">
        <v>804</v>
      </c>
      <c r="G24" s="686"/>
      <c r="H24" s="685" t="s">
        <v>805</v>
      </c>
      <c r="I24" s="686"/>
      <c r="J24" s="685" t="s">
        <v>806</v>
      </c>
      <c r="K24" s="686"/>
      <c r="L24" s="685" t="s">
        <v>807</v>
      </c>
      <c r="M24" s="686"/>
      <c r="N24" s="685" t="s">
        <v>808</v>
      </c>
      <c r="O24" s="686"/>
      <c r="P24" s="685" t="s">
        <v>809</v>
      </c>
      <c r="Q24" s="686"/>
      <c r="R24" s="685" t="s">
        <v>224</v>
      </c>
      <c r="S24" s="686"/>
    </row>
    <row r="25" spans="1:23" ht="16.5" thickBot="1">
      <c r="A25" s="285"/>
      <c r="B25" s="280" t="s">
        <v>5</v>
      </c>
      <c r="C25" s="280" t="s">
        <v>3</v>
      </c>
      <c r="D25" s="280" t="s">
        <v>5</v>
      </c>
      <c r="E25" s="280" t="s">
        <v>3</v>
      </c>
      <c r="F25" s="280" t="s">
        <v>5</v>
      </c>
      <c r="G25" s="280" t="s">
        <v>3</v>
      </c>
      <c r="H25" s="280" t="s">
        <v>5</v>
      </c>
      <c r="I25" s="280" t="s">
        <v>3</v>
      </c>
      <c r="J25" s="280" t="s">
        <v>5</v>
      </c>
      <c r="K25" s="280" t="s">
        <v>3</v>
      </c>
      <c r="L25" s="280" t="s">
        <v>5</v>
      </c>
      <c r="M25" s="280" t="s">
        <v>3</v>
      </c>
      <c r="N25" s="280" t="s">
        <v>5</v>
      </c>
      <c r="O25" s="280" t="s">
        <v>3</v>
      </c>
      <c r="P25" s="280" t="s">
        <v>5</v>
      </c>
      <c r="Q25" s="280" t="s">
        <v>3</v>
      </c>
      <c r="R25" s="280" t="s">
        <v>5</v>
      </c>
      <c r="S25" s="280" t="s">
        <v>3</v>
      </c>
    </row>
    <row r="26" spans="1:23" ht="16.5" thickBot="1">
      <c r="A26" s="492" t="s">
        <v>9</v>
      </c>
      <c r="B26" s="237">
        <f>D49+D50</f>
        <v>22657</v>
      </c>
      <c r="C26" s="170">
        <f>B26/B26</f>
        <v>1</v>
      </c>
      <c r="D26" s="237">
        <f>J49+J50</f>
        <v>2252</v>
      </c>
      <c r="E26" s="170">
        <f>D26/D26</f>
        <v>1</v>
      </c>
      <c r="F26" s="237">
        <f>P49+P50</f>
        <v>206</v>
      </c>
      <c r="G26" s="170">
        <f>F26/F26</f>
        <v>1</v>
      </c>
      <c r="H26" s="237">
        <f>V49+V50</f>
        <v>5181</v>
      </c>
      <c r="I26" s="170">
        <f>H26/H26</f>
        <v>1</v>
      </c>
      <c r="J26" s="237">
        <f>AB49+AB50</f>
        <v>353</v>
      </c>
      <c r="K26" s="170">
        <f>J26/J26</f>
        <v>1</v>
      </c>
      <c r="L26" s="237">
        <f>AH49+AH50</f>
        <v>2223</v>
      </c>
      <c r="M26" s="170">
        <f>L26/L26</f>
        <v>1</v>
      </c>
      <c r="N26" s="237">
        <f>AN49+AN50</f>
        <v>682</v>
      </c>
      <c r="O26" s="170">
        <f>N26/N26</f>
        <v>1</v>
      </c>
      <c r="P26" s="237">
        <f>AT49+AT50</f>
        <v>36</v>
      </c>
      <c r="Q26" s="170">
        <f>P26/P26</f>
        <v>1</v>
      </c>
      <c r="R26" s="338">
        <f>B26-D26-F26-H26-J26-L26-N26-P26</f>
        <v>11724</v>
      </c>
      <c r="S26" s="170">
        <f>R26/R26</f>
        <v>1</v>
      </c>
    </row>
    <row r="27" spans="1:23" ht="17.25" thickTop="1" thickBot="1">
      <c r="A27" s="493" t="s">
        <v>10</v>
      </c>
      <c r="B27" s="238">
        <f>D65+D66+D67+D68</f>
        <v>14675</v>
      </c>
      <c r="C27" s="172">
        <f>B27/B26</f>
        <v>0.64770269673831482</v>
      </c>
      <c r="D27" s="238">
        <f>J65+J66+J67+J68</f>
        <v>1574</v>
      </c>
      <c r="E27" s="173">
        <f>D27/D26</f>
        <v>0.69893428063943164</v>
      </c>
      <c r="F27" s="238">
        <f>P65+P66+P67+P68</f>
        <v>127</v>
      </c>
      <c r="G27" s="173">
        <f>F27/F26</f>
        <v>0.61650485436893199</v>
      </c>
      <c r="H27" s="238">
        <f>V65+V66+V67+V68</f>
        <v>3380</v>
      </c>
      <c r="I27" s="173">
        <f>H27/H26</f>
        <v>0.65238370970855042</v>
      </c>
      <c r="J27" s="238">
        <f>AB65+AB66+AB67+AB68</f>
        <v>159</v>
      </c>
      <c r="K27" s="173">
        <f>J27/J26</f>
        <v>0.45042492917847027</v>
      </c>
      <c r="L27" s="238">
        <f>AH65+AH66+AH67+AH68</f>
        <v>1272</v>
      </c>
      <c r="M27" s="173">
        <f>L27/L26</f>
        <v>0.5721997300944669</v>
      </c>
      <c r="N27" s="238">
        <f>AN65+AN66+AN67+AN68</f>
        <v>500</v>
      </c>
      <c r="O27" s="173">
        <f>N27/N26</f>
        <v>0.73313782991202348</v>
      </c>
      <c r="P27" s="238">
        <f>AT65+AT66+AT67+AT68</f>
        <v>18</v>
      </c>
      <c r="Q27" s="173">
        <f>P27/P26</f>
        <v>0.5</v>
      </c>
      <c r="R27" s="338">
        <f t="shared" ref="R27:R40" si="11">B27-D27-F27-H27-J27-L27-N27-P27</f>
        <v>7645</v>
      </c>
      <c r="S27" s="171">
        <f>R27/R26</f>
        <v>0.65208120095530531</v>
      </c>
    </row>
    <row r="28" spans="1:23" ht="16.5" thickBot="1">
      <c r="A28" s="494" t="s">
        <v>350</v>
      </c>
      <c r="B28" s="239">
        <f>D74+D77</f>
        <v>2876</v>
      </c>
      <c r="C28" s="175">
        <f>B28/B26</f>
        <v>0.12693648761972018</v>
      </c>
      <c r="D28" s="239">
        <f>J74+J77</f>
        <v>224</v>
      </c>
      <c r="E28" s="171">
        <f>D28/D26</f>
        <v>9.9467140319715805E-2</v>
      </c>
      <c r="F28" s="239">
        <f>P74+P77</f>
        <v>23</v>
      </c>
      <c r="G28" s="171">
        <f>F28/F26</f>
        <v>0.11165048543689321</v>
      </c>
      <c r="H28" s="239">
        <f>V74+V77</f>
        <v>604</v>
      </c>
      <c r="I28" s="171">
        <f>H28/H26</f>
        <v>0.11657981084732677</v>
      </c>
      <c r="J28" s="239">
        <f>AB74+AB77</f>
        <v>16</v>
      </c>
      <c r="K28" s="171">
        <f>J28/J26</f>
        <v>4.5325779036827198E-2</v>
      </c>
      <c r="L28" s="239">
        <f>AH74+AH77</f>
        <v>203</v>
      </c>
      <c r="M28" s="171">
        <f>L28/L26</f>
        <v>9.131803868645974E-2</v>
      </c>
      <c r="N28" s="239">
        <f>AN74+AN77</f>
        <v>145</v>
      </c>
      <c r="O28" s="171">
        <f>N28/N26</f>
        <v>0.21260997067448681</v>
      </c>
      <c r="P28" s="239">
        <f>AT74+AT77</f>
        <v>3</v>
      </c>
      <c r="Q28" s="171">
        <f>P28/P26</f>
        <v>8.3333333333333329E-2</v>
      </c>
      <c r="R28" s="338">
        <f t="shared" si="11"/>
        <v>1658</v>
      </c>
      <c r="S28" s="170">
        <f>R28/R26</f>
        <v>0.14141931081542136</v>
      </c>
    </row>
    <row r="29" spans="1:23" ht="16.5" thickBot="1">
      <c r="A29" s="494" t="s">
        <v>351</v>
      </c>
      <c r="B29" s="169">
        <f>D84+D87</f>
        <v>2185</v>
      </c>
      <c r="C29" s="170">
        <f>B29/B26</f>
        <v>9.6438186873813836E-2</v>
      </c>
      <c r="D29" s="506">
        <f>J84+J87</f>
        <v>317</v>
      </c>
      <c r="E29" s="172">
        <f>D29/D26</f>
        <v>0.14076376554174067</v>
      </c>
      <c r="F29" s="506">
        <f>P84+P87</f>
        <v>0</v>
      </c>
      <c r="G29" s="172">
        <f>F29/F26</f>
        <v>0</v>
      </c>
      <c r="H29" s="506">
        <f>V84+V87</f>
        <v>575</v>
      </c>
      <c r="I29" s="172">
        <f>H29/H26</f>
        <v>0.11098243582320015</v>
      </c>
      <c r="J29" s="506">
        <f>AB84+AB87</f>
        <v>0</v>
      </c>
      <c r="K29" s="172">
        <f>J29/J26</f>
        <v>0</v>
      </c>
      <c r="L29" s="506">
        <f>AH84+AH87</f>
        <v>232</v>
      </c>
      <c r="M29" s="172">
        <f>L29/L26</f>
        <v>0.10436347278452542</v>
      </c>
      <c r="N29" s="506">
        <f>AN84+AN87</f>
        <v>56</v>
      </c>
      <c r="O29" s="172">
        <f>N29/N26</f>
        <v>8.2111436950146624E-2</v>
      </c>
      <c r="P29" s="506">
        <f>AT84+AT87</f>
        <v>0</v>
      </c>
      <c r="Q29" s="172">
        <f>P29/P26</f>
        <v>0</v>
      </c>
      <c r="R29" s="338">
        <f t="shared" si="11"/>
        <v>1005</v>
      </c>
      <c r="S29" s="171">
        <f>R29/R26</f>
        <v>8.5721596724667351E-2</v>
      </c>
    </row>
    <row r="30" spans="1:23" ht="16.5" thickBot="1">
      <c r="A30" s="494" t="s">
        <v>352</v>
      </c>
      <c r="B30" s="238">
        <f>D94+D95</f>
        <v>7796</v>
      </c>
      <c r="C30" s="172">
        <f>B30/B26</f>
        <v>0.34408791984817055</v>
      </c>
      <c r="D30" s="238">
        <f>J94+J95</f>
        <v>929</v>
      </c>
      <c r="E30" s="175">
        <f>D30/D26</f>
        <v>0.41252220248667854</v>
      </c>
      <c r="F30" s="238">
        <f>P94+P95</f>
        <v>76</v>
      </c>
      <c r="G30" s="175">
        <f>F30/F26</f>
        <v>0.36893203883495146</v>
      </c>
      <c r="H30" s="238">
        <f>V94+V95</f>
        <v>1796</v>
      </c>
      <c r="I30" s="175">
        <f>H30/H26</f>
        <v>0.34665122563211737</v>
      </c>
      <c r="J30" s="238">
        <f>AB94+AB95</f>
        <v>77</v>
      </c>
      <c r="K30" s="175">
        <f>J30/J26</f>
        <v>0.21813031161473087</v>
      </c>
      <c r="L30" s="238">
        <f>AH94+AH95</f>
        <v>654</v>
      </c>
      <c r="M30" s="175">
        <f>L30/L26</f>
        <v>0.2941970310391363</v>
      </c>
      <c r="N30" s="238">
        <f>AN94+AN95</f>
        <v>226</v>
      </c>
      <c r="O30" s="175">
        <f>N30/N26</f>
        <v>0.33137829912023459</v>
      </c>
      <c r="P30" s="238">
        <f>AT94+AT95</f>
        <v>7</v>
      </c>
      <c r="Q30" s="175">
        <f>P30/P26</f>
        <v>0.19444444444444445</v>
      </c>
      <c r="R30" s="338">
        <f t="shared" si="11"/>
        <v>4031</v>
      </c>
      <c r="S30" s="171">
        <f>R30/R26</f>
        <v>0.34382463323097917</v>
      </c>
    </row>
    <row r="31" spans="1:23" ht="16.5" thickBot="1">
      <c r="A31" s="494" t="s">
        <v>353</v>
      </c>
      <c r="B31" s="240">
        <f>D102+D103</f>
        <v>5972</v>
      </c>
      <c r="C31" s="171">
        <f>B31/B26</f>
        <v>0.26358299863176943</v>
      </c>
      <c r="D31" s="240">
        <f>J102+J103</f>
        <v>516</v>
      </c>
      <c r="E31" s="171">
        <f>D31/D26</f>
        <v>0.22912966252220249</v>
      </c>
      <c r="F31" s="240">
        <f>P102+P103</f>
        <v>44</v>
      </c>
      <c r="G31" s="171">
        <f>F31/F26</f>
        <v>0.21359223300970873</v>
      </c>
      <c r="H31" s="240">
        <f>V102+V103</f>
        <v>1362</v>
      </c>
      <c r="I31" s="171">
        <f>H31/H26</f>
        <v>0.26288361320208453</v>
      </c>
      <c r="J31" s="240">
        <f>AB102+AB103</f>
        <v>58</v>
      </c>
      <c r="K31" s="171">
        <f>J31/J26</f>
        <v>0.1643059490084986</v>
      </c>
      <c r="L31" s="240">
        <f>AH102+AH103</f>
        <v>511</v>
      </c>
      <c r="M31" s="171">
        <f>L31/L26</f>
        <v>0.22986954565901935</v>
      </c>
      <c r="N31" s="240">
        <f>AN102+AN103</f>
        <v>226</v>
      </c>
      <c r="O31" s="171">
        <f>N31/N26</f>
        <v>0.33137829912023459</v>
      </c>
      <c r="P31" s="240">
        <f>AT102+AT103</f>
        <v>17</v>
      </c>
      <c r="Q31" s="171">
        <f>P31/P26</f>
        <v>0.47222222222222221</v>
      </c>
      <c r="R31" s="338">
        <f t="shared" si="11"/>
        <v>3238</v>
      </c>
      <c r="S31" s="170">
        <f>R31/R26</f>
        <v>0.27618560218355509</v>
      </c>
    </row>
    <row r="32" spans="1:23" ht="16.5" thickBot="1">
      <c r="A32" s="494" t="s">
        <v>354</v>
      </c>
      <c r="B32" s="174">
        <f>D110+D111</f>
        <v>2653</v>
      </c>
      <c r="C32" s="176">
        <f>B32/B26</f>
        <v>0.1170940548174957</v>
      </c>
      <c r="D32" s="505">
        <f>J110+J111</f>
        <v>306</v>
      </c>
      <c r="E32" s="175">
        <f>D32/D26</f>
        <v>0.13587921847246892</v>
      </c>
      <c r="F32" s="505">
        <f>P110+P111</f>
        <v>14</v>
      </c>
      <c r="G32" s="175">
        <f>F32/F26</f>
        <v>6.7961165048543687E-2</v>
      </c>
      <c r="H32" s="505">
        <f>V110+V111</f>
        <v>401</v>
      </c>
      <c r="I32" s="175">
        <f>H32/H26</f>
        <v>7.7398185678440451E-2</v>
      </c>
      <c r="J32" s="505">
        <f>AB110+AB111</f>
        <v>39</v>
      </c>
      <c r="K32" s="175">
        <f>J32/J26</f>
        <v>0.11048158640226628</v>
      </c>
      <c r="L32" s="505">
        <f>AH110+AH111</f>
        <v>319</v>
      </c>
      <c r="M32" s="175">
        <f>L32/L26</f>
        <v>0.14349977507872244</v>
      </c>
      <c r="N32" s="505">
        <f>AN110+AN111</f>
        <v>106</v>
      </c>
      <c r="O32" s="175">
        <f>N32/N26</f>
        <v>0.15542521994134897</v>
      </c>
      <c r="P32" s="505">
        <f>AT110+AT111</f>
        <v>2</v>
      </c>
      <c r="Q32" s="175">
        <f>P32/P26</f>
        <v>5.5555555555555552E-2</v>
      </c>
      <c r="R32" s="338">
        <f t="shared" si="11"/>
        <v>1466</v>
      </c>
      <c r="S32" s="172">
        <f>R32/R26</f>
        <v>0.12504264756055952</v>
      </c>
    </row>
    <row r="33" spans="1:49" ht="16.5" thickBot="1">
      <c r="A33" s="495" t="s">
        <v>355</v>
      </c>
      <c r="B33" s="241" t="str">
        <f>D118</f>
        <v>5,225</v>
      </c>
      <c r="C33" s="177">
        <f>B33/B26</f>
        <v>0.23061305556781569</v>
      </c>
      <c r="D33" s="241" t="str">
        <f>J118</f>
        <v>552</v>
      </c>
      <c r="E33" s="178">
        <f>D33/D26</f>
        <v>0.24511545293072823</v>
      </c>
      <c r="F33" s="241" t="str">
        <f>P118</f>
        <v>41</v>
      </c>
      <c r="G33" s="178">
        <f>F33/F26</f>
        <v>0.19902912621359223</v>
      </c>
      <c r="H33" s="241" t="str">
        <f>V118</f>
        <v>1,177</v>
      </c>
      <c r="I33" s="178">
        <f>H33/H26</f>
        <v>0.22717622080679406</v>
      </c>
      <c r="J33" s="241" t="str">
        <f>AB118</f>
        <v>4</v>
      </c>
      <c r="K33" s="178">
        <f>J33/J26</f>
        <v>1.1331444759206799E-2</v>
      </c>
      <c r="L33" s="241" t="str">
        <f>AH118</f>
        <v>480</v>
      </c>
      <c r="M33" s="178">
        <f>L33/L26</f>
        <v>0.21592442645074225</v>
      </c>
      <c r="N33" s="241" t="str">
        <f>AN118</f>
        <v>206</v>
      </c>
      <c r="O33" s="178">
        <f>N33/N26</f>
        <v>0.30205278592375367</v>
      </c>
      <c r="P33" s="241" t="str">
        <f>AT118</f>
        <v>16</v>
      </c>
      <c r="Q33" s="178">
        <f>P33/P26</f>
        <v>0.44444444444444442</v>
      </c>
      <c r="R33" s="338">
        <f t="shared" si="11"/>
        <v>2749</v>
      </c>
      <c r="S33" s="339">
        <f>R33/R26</f>
        <v>0.23447628795632891</v>
      </c>
    </row>
    <row r="34" spans="1:49" ht="17.25" thickTop="1" thickBot="1">
      <c r="A34" s="496" t="s">
        <v>11</v>
      </c>
      <c r="B34" s="242">
        <f>D69+D70</f>
        <v>7982</v>
      </c>
      <c r="C34" s="175">
        <f>B34/B26</f>
        <v>0.35229730326168512</v>
      </c>
      <c r="D34" s="242">
        <f>J69+J70</f>
        <v>678</v>
      </c>
      <c r="E34" s="170">
        <f>D34/D26</f>
        <v>0.30106571936056836</v>
      </c>
      <c r="F34" s="242">
        <f>P69+P70</f>
        <v>79</v>
      </c>
      <c r="G34" s="170">
        <f>F34/F26</f>
        <v>0.38349514563106796</v>
      </c>
      <c r="H34" s="242">
        <f>V69+V70</f>
        <v>1801</v>
      </c>
      <c r="I34" s="170">
        <f>H34/H26</f>
        <v>0.34761629029144953</v>
      </c>
      <c r="J34" s="242">
        <f>AB69+AB70</f>
        <v>194</v>
      </c>
      <c r="K34" s="170">
        <f>J34/J26</f>
        <v>0.54957507082152979</v>
      </c>
      <c r="L34" s="242">
        <f>AH69+AH70</f>
        <v>951</v>
      </c>
      <c r="M34" s="170">
        <f>L34/L26</f>
        <v>0.42780026990553305</v>
      </c>
      <c r="N34" s="242">
        <f>AN69+AN70</f>
        <v>182</v>
      </c>
      <c r="O34" s="170">
        <f>N34/N26</f>
        <v>0.26686217008797652</v>
      </c>
      <c r="P34" s="242">
        <f>AT69+AT70</f>
        <v>18</v>
      </c>
      <c r="Q34" s="170">
        <f>P34/P26</f>
        <v>0.5</v>
      </c>
      <c r="R34" s="338">
        <f t="shared" si="11"/>
        <v>4079</v>
      </c>
      <c r="S34" s="340">
        <f>R34/R26</f>
        <v>0.34791879904469464</v>
      </c>
    </row>
    <row r="35" spans="1:49" ht="16.5" thickBot="1">
      <c r="A35" s="140" t="s">
        <v>350</v>
      </c>
      <c r="B35" s="243" t="str">
        <f>D80</f>
        <v>3,706</v>
      </c>
      <c r="C35" s="175">
        <f>B35/B26</f>
        <v>0.16356975769077989</v>
      </c>
      <c r="D35" s="243" t="str">
        <f>J80</f>
        <v>289</v>
      </c>
      <c r="E35" s="172">
        <f>D35/D26</f>
        <v>0.12833037300177619</v>
      </c>
      <c r="F35" s="243" t="str">
        <f>P80</f>
        <v>32</v>
      </c>
      <c r="G35" s="172">
        <f>F35/F26</f>
        <v>0.1553398058252427</v>
      </c>
      <c r="H35" s="243" t="str">
        <f>V80</f>
        <v>872</v>
      </c>
      <c r="I35" s="172">
        <f>H35/H26</f>
        <v>0.16830727658753136</v>
      </c>
      <c r="J35" s="243" t="str">
        <f>AB80</f>
        <v>118</v>
      </c>
      <c r="K35" s="172">
        <f>J35/J26</f>
        <v>0.33427762039660058</v>
      </c>
      <c r="L35" s="243" t="str">
        <f>AH80</f>
        <v>439</v>
      </c>
      <c r="M35" s="172">
        <f>L35/L26</f>
        <v>0.19748088169140801</v>
      </c>
      <c r="N35" s="243" t="str">
        <f>AN80</f>
        <v>74</v>
      </c>
      <c r="O35" s="172">
        <f>N35/N26</f>
        <v>0.10850439882697947</v>
      </c>
      <c r="P35" s="243" t="str">
        <f>AT80</f>
        <v>11</v>
      </c>
      <c r="Q35" s="172">
        <f>P35/P26</f>
        <v>0.30555555555555558</v>
      </c>
      <c r="R35" s="338">
        <f t="shared" si="11"/>
        <v>1871</v>
      </c>
      <c r="S35" s="172">
        <f>R35/R26</f>
        <v>0.15958717161378369</v>
      </c>
    </row>
    <row r="36" spans="1:49" ht="16.5" thickBot="1">
      <c r="A36" s="140" t="s">
        <v>351</v>
      </c>
      <c r="B36" s="180" t="str">
        <f>D90</f>
        <v>1,285</v>
      </c>
      <c r="C36" s="171">
        <f>B36/B26</f>
        <v>5.6715363905194861E-2</v>
      </c>
      <c r="D36" s="333" t="str">
        <f>J90</f>
        <v>74</v>
      </c>
      <c r="E36" s="171">
        <f>D36/D26</f>
        <v>3.2859680284191832E-2</v>
      </c>
      <c r="F36" s="333" t="str">
        <f>P90</f>
        <v>9</v>
      </c>
      <c r="G36" s="171">
        <f>F36/F26</f>
        <v>4.3689320388349516E-2</v>
      </c>
      <c r="H36" s="333" t="str">
        <f>V90</f>
        <v>278</v>
      </c>
      <c r="I36" s="171">
        <f>H36/H26</f>
        <v>5.3657595058868947E-2</v>
      </c>
      <c r="J36" s="333" t="str">
        <f>AB90</f>
        <v>72</v>
      </c>
      <c r="K36" s="171">
        <f>J36/J26</f>
        <v>0.20396600566572237</v>
      </c>
      <c r="L36" s="333" t="str">
        <f>AH90</f>
        <v>258</v>
      </c>
      <c r="M36" s="171">
        <f>L36/L26</f>
        <v>0.11605937921727395</v>
      </c>
      <c r="N36" s="333" t="str">
        <f>AN90</f>
        <v>10</v>
      </c>
      <c r="O36" s="171">
        <f>N36/N26</f>
        <v>1.466275659824047E-2</v>
      </c>
      <c r="P36" s="333" t="str">
        <f>AT90</f>
        <v>1</v>
      </c>
      <c r="Q36" s="171">
        <f>P36/P26</f>
        <v>2.7777777777777776E-2</v>
      </c>
      <c r="R36" s="338">
        <f t="shared" si="11"/>
        <v>583</v>
      </c>
      <c r="S36" s="170">
        <f>R36/R26</f>
        <v>4.9727055612418969E-2</v>
      </c>
    </row>
    <row r="37" spans="1:49" ht="16.5" thickBot="1">
      <c r="A37" s="140" t="s">
        <v>352</v>
      </c>
      <c r="B37" s="244" t="str">
        <f>D98</f>
        <v>2,104</v>
      </c>
      <c r="C37" s="172">
        <f>B37/B26</f>
        <v>9.2863132806638118E-2</v>
      </c>
      <c r="D37" s="244" t="str">
        <f>J98</f>
        <v>93</v>
      </c>
      <c r="E37" s="171">
        <f>D37/D26</f>
        <v>4.1296625222024867E-2</v>
      </c>
      <c r="F37" s="244" t="str">
        <f>P98</f>
        <v>47</v>
      </c>
      <c r="G37" s="171">
        <f>F37/F26</f>
        <v>0.22815533980582525</v>
      </c>
      <c r="H37" s="244" t="str">
        <f>V98</f>
        <v>361</v>
      </c>
      <c r="I37" s="171">
        <f>H37/H26</f>
        <v>6.9677668403783047E-2</v>
      </c>
      <c r="J37" s="244" t="str">
        <f>AB98</f>
        <v>48</v>
      </c>
      <c r="K37" s="171">
        <f>J37/J26</f>
        <v>0.1359773371104816</v>
      </c>
      <c r="L37" s="244" t="str">
        <f>AH98</f>
        <v>174</v>
      </c>
      <c r="M37" s="171">
        <f>L37/L26</f>
        <v>7.8272604588394065E-2</v>
      </c>
      <c r="N37" s="244" t="str">
        <f>AN98</f>
        <v>62</v>
      </c>
      <c r="O37" s="171">
        <f>N37/N26</f>
        <v>9.0909090909090912E-2</v>
      </c>
      <c r="P37" s="244" t="str">
        <f>AT98</f>
        <v>3</v>
      </c>
      <c r="Q37" s="171">
        <f>P37/P26</f>
        <v>8.3333333333333329E-2</v>
      </c>
      <c r="R37" s="338">
        <f t="shared" si="11"/>
        <v>1316</v>
      </c>
      <c r="S37" s="172">
        <f>R37/R26</f>
        <v>0.11224837939269874</v>
      </c>
    </row>
    <row r="38" spans="1:49" ht="16.5" thickBot="1">
      <c r="A38" s="140" t="s">
        <v>353</v>
      </c>
      <c r="B38" s="244" t="str">
        <f>D106</f>
        <v>5,044</v>
      </c>
      <c r="C38" s="172">
        <f>B38/B26</f>
        <v>0.22262435450412676</v>
      </c>
      <c r="D38" s="244" t="str">
        <f>J106</f>
        <v>491</v>
      </c>
      <c r="E38" s="175">
        <f>D38/D26</f>
        <v>0.21802841918294849</v>
      </c>
      <c r="F38" s="244" t="str">
        <f>P106</f>
        <v>60</v>
      </c>
      <c r="G38" s="175">
        <f>F38/F26</f>
        <v>0.29126213592233008</v>
      </c>
      <c r="H38" s="244" t="str">
        <f>V106</f>
        <v>1,255</v>
      </c>
      <c r="I38" s="175">
        <f>H38/H26</f>
        <v>0.24223122949237599</v>
      </c>
      <c r="J38" s="244" t="str">
        <f>AB106</f>
        <v>97</v>
      </c>
      <c r="K38" s="175">
        <f>J38/J26</f>
        <v>0.27478753541076489</v>
      </c>
      <c r="L38" s="244" t="str">
        <f>AH106</f>
        <v>572</v>
      </c>
      <c r="M38" s="175">
        <f>L38/L26</f>
        <v>0.25730994152046782</v>
      </c>
      <c r="N38" s="244" t="str">
        <f>AN106</f>
        <v>135</v>
      </c>
      <c r="O38" s="175">
        <f>N38/N26</f>
        <v>0.19794721407624633</v>
      </c>
      <c r="P38" s="244" t="str">
        <f>AT106</f>
        <v>12</v>
      </c>
      <c r="Q38" s="175">
        <f>P38/P26</f>
        <v>0.33333333333333331</v>
      </c>
      <c r="R38" s="338">
        <f t="shared" si="11"/>
        <v>2422</v>
      </c>
      <c r="S38" s="175">
        <f>R38/R26</f>
        <v>0.20658478335039235</v>
      </c>
    </row>
    <row r="39" spans="1:49" ht="16.5" thickBot="1">
      <c r="A39" s="140" t="s">
        <v>354</v>
      </c>
      <c r="B39" s="179" t="str">
        <f>D114</f>
        <v>1,883</v>
      </c>
      <c r="C39" s="172">
        <f>B39/B26</f>
        <v>8.3108972944343912E-2</v>
      </c>
      <c r="D39" s="334" t="str">
        <f>J114</f>
        <v>143</v>
      </c>
      <c r="E39" s="175">
        <f>D39/D26</f>
        <v>6.3499111900532854E-2</v>
      </c>
      <c r="F39" s="334" t="str">
        <f>P114</f>
        <v>18</v>
      </c>
      <c r="G39" s="175">
        <f>F39/F26</f>
        <v>8.7378640776699032E-2</v>
      </c>
      <c r="H39" s="334" t="str">
        <f>V114</f>
        <v>404</v>
      </c>
      <c r="I39" s="175">
        <f>H39/H26</f>
        <v>7.7977224474039764E-2</v>
      </c>
      <c r="J39" s="334" t="str">
        <f>AB114</f>
        <v>21</v>
      </c>
      <c r="K39" s="175">
        <f>J39/J26</f>
        <v>5.9490084985835696E-2</v>
      </c>
      <c r="L39" s="334" t="str">
        <f>AH114</f>
        <v>192</v>
      </c>
      <c r="M39" s="175">
        <f>L39/L26</f>
        <v>8.6369770580296892E-2</v>
      </c>
      <c r="N39" s="334" t="str">
        <f>AN114</f>
        <v>38</v>
      </c>
      <c r="O39" s="175">
        <f>N39/N26</f>
        <v>5.5718475073313782E-2</v>
      </c>
      <c r="P39" s="334" t="str">
        <f>AT114</f>
        <v>3</v>
      </c>
      <c r="Q39" s="175">
        <f>P39/P26</f>
        <v>8.3333333333333329E-2</v>
      </c>
      <c r="R39" s="338">
        <f t="shared" si="11"/>
        <v>1064</v>
      </c>
      <c r="S39" s="175">
        <f>R39/R26</f>
        <v>9.0754008870692598E-2</v>
      </c>
    </row>
    <row r="40" spans="1:49" ht="16.5" thickBot="1">
      <c r="A40" s="351" t="s">
        <v>355</v>
      </c>
      <c r="B40" s="245" t="str">
        <f>D121</f>
        <v>3,103</v>
      </c>
      <c r="C40" s="171">
        <f>B40/B26</f>
        <v>0.13695546630180519</v>
      </c>
      <c r="D40" s="245" t="str">
        <f>J121</f>
        <v>197</v>
      </c>
      <c r="E40" s="175">
        <f>D40/D26</f>
        <v>8.7477797513321492E-2</v>
      </c>
      <c r="F40" s="245" t="str">
        <f>P121</f>
        <v>46</v>
      </c>
      <c r="G40" s="175">
        <f>F40/F26</f>
        <v>0.22330097087378642</v>
      </c>
      <c r="H40" s="245" t="str">
        <f>V121</f>
        <v>806</v>
      </c>
      <c r="I40" s="175">
        <f>H40/H26</f>
        <v>0.15556842308434665</v>
      </c>
      <c r="J40" s="245" t="str">
        <f>AB121</f>
        <v>44</v>
      </c>
      <c r="K40" s="175">
        <f>J40/J26</f>
        <v>0.12464589235127478</v>
      </c>
      <c r="L40" s="245" t="str">
        <f>AH121</f>
        <v>351</v>
      </c>
      <c r="M40" s="175">
        <f>L40/L26</f>
        <v>0.15789473684210525</v>
      </c>
      <c r="N40" s="245" t="str">
        <f>AN121</f>
        <v>74</v>
      </c>
      <c r="O40" s="175">
        <f>N40/N26</f>
        <v>0.10850439882697947</v>
      </c>
      <c r="P40" s="245" t="str">
        <f>AT121</f>
        <v>7</v>
      </c>
      <c r="Q40" s="175">
        <f>P40/P26</f>
        <v>0.19444444444444445</v>
      </c>
      <c r="R40" s="338">
        <f t="shared" si="11"/>
        <v>1578</v>
      </c>
      <c r="S40" s="175">
        <f>R40/R26</f>
        <v>0.13459570112589561</v>
      </c>
    </row>
    <row r="41" spans="1:49" ht="16.5" thickBot="1">
      <c r="A41" s="352" t="s">
        <v>778</v>
      </c>
      <c r="B41" s="201"/>
      <c r="C41" s="172"/>
      <c r="D41" s="202"/>
      <c r="E41" s="203"/>
      <c r="F41" s="202"/>
      <c r="G41" s="203"/>
      <c r="H41" s="202"/>
      <c r="I41" s="203"/>
      <c r="J41" s="202"/>
      <c r="K41" s="203"/>
      <c r="L41" s="202"/>
      <c r="M41" s="203"/>
      <c r="N41" s="202"/>
      <c r="O41" s="203"/>
      <c r="P41" s="202"/>
      <c r="Q41" s="203"/>
      <c r="R41" s="202"/>
      <c r="S41" s="203"/>
      <c r="T41" s="485"/>
      <c r="U41" s="203"/>
      <c r="V41" s="202"/>
      <c r="W41" s="203"/>
    </row>
    <row r="42" spans="1:49">
      <c r="A42" s="687"/>
      <c r="B42" s="687"/>
      <c r="C42" s="687"/>
      <c r="D42" s="304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</row>
    <row r="43" spans="1:49">
      <c r="A43" s="304"/>
      <c r="B43" s="304"/>
      <c r="C43" s="304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</row>
    <row r="44" spans="1:49" ht="15.75" hidden="1" customHeight="1" thickBot="1">
      <c r="A44" s="688" t="s">
        <v>347</v>
      </c>
      <c r="B44" s="680" t="s">
        <v>797</v>
      </c>
      <c r="C44" s="681"/>
      <c r="D44" s="681"/>
      <c r="E44" s="681"/>
      <c r="F44" s="681"/>
      <c r="G44" s="682"/>
      <c r="H44" s="680" t="s">
        <v>802</v>
      </c>
      <c r="I44" s="681"/>
      <c r="J44" s="681"/>
      <c r="K44" s="681"/>
      <c r="L44" s="681"/>
      <c r="M44" s="682"/>
      <c r="N44" s="680" t="s">
        <v>811</v>
      </c>
      <c r="O44" s="681"/>
      <c r="P44" s="681"/>
      <c r="Q44" s="681"/>
      <c r="R44" s="681"/>
      <c r="S44" s="682"/>
      <c r="T44" s="680" t="s">
        <v>812</v>
      </c>
      <c r="U44" s="681"/>
      <c r="V44" s="681"/>
      <c r="W44" s="681"/>
      <c r="X44" s="681"/>
      <c r="Y44" s="682"/>
      <c r="Z44" s="680" t="s">
        <v>813</v>
      </c>
      <c r="AA44" s="681"/>
      <c r="AB44" s="681"/>
      <c r="AC44" s="681"/>
      <c r="AD44" s="681"/>
      <c r="AE44" s="682"/>
      <c r="AF44" s="680" t="s">
        <v>814</v>
      </c>
      <c r="AG44" s="681"/>
      <c r="AH44" s="681"/>
      <c r="AI44" s="681"/>
      <c r="AJ44" s="681"/>
      <c r="AK44" s="682"/>
      <c r="AL44" s="680" t="s">
        <v>815</v>
      </c>
      <c r="AM44" s="681"/>
      <c r="AN44" s="681"/>
      <c r="AO44" s="681"/>
      <c r="AP44" s="681"/>
      <c r="AQ44" s="682"/>
      <c r="AR44" s="680" t="s">
        <v>816</v>
      </c>
      <c r="AS44" s="681"/>
      <c r="AT44" s="681"/>
      <c r="AU44" s="681"/>
      <c r="AV44" s="681"/>
      <c r="AW44" s="682"/>
    </row>
    <row r="45" spans="1:49" ht="15.75" hidden="1" customHeight="1" thickBot="1">
      <c r="A45" s="689"/>
      <c r="B45" s="683" t="s">
        <v>8</v>
      </c>
      <c r="C45" s="684"/>
      <c r="D45" s="683" t="s">
        <v>348</v>
      </c>
      <c r="E45" s="684"/>
      <c r="F45" s="683" t="s">
        <v>349</v>
      </c>
      <c r="G45" s="684"/>
      <c r="H45" s="683" t="s">
        <v>8</v>
      </c>
      <c r="I45" s="684"/>
      <c r="J45" s="683" t="s">
        <v>348</v>
      </c>
      <c r="K45" s="684"/>
      <c r="L45" s="683" t="s">
        <v>349</v>
      </c>
      <c r="M45" s="684"/>
      <c r="N45" s="683" t="s">
        <v>8</v>
      </c>
      <c r="O45" s="684"/>
      <c r="P45" s="683" t="s">
        <v>348</v>
      </c>
      <c r="Q45" s="684"/>
      <c r="R45" s="683" t="s">
        <v>349</v>
      </c>
      <c r="S45" s="684"/>
      <c r="T45" s="683" t="s">
        <v>8</v>
      </c>
      <c r="U45" s="684"/>
      <c r="V45" s="683" t="s">
        <v>348</v>
      </c>
      <c r="W45" s="684"/>
      <c r="X45" s="683" t="s">
        <v>349</v>
      </c>
      <c r="Y45" s="684"/>
      <c r="Z45" s="683" t="s">
        <v>8</v>
      </c>
      <c r="AA45" s="684"/>
      <c r="AB45" s="683" t="s">
        <v>348</v>
      </c>
      <c r="AC45" s="684"/>
      <c r="AD45" s="683" t="s">
        <v>349</v>
      </c>
      <c r="AE45" s="684"/>
      <c r="AF45" s="683" t="s">
        <v>8</v>
      </c>
      <c r="AG45" s="684"/>
      <c r="AH45" s="683" t="s">
        <v>348</v>
      </c>
      <c r="AI45" s="684"/>
      <c r="AJ45" s="683" t="s">
        <v>349</v>
      </c>
      <c r="AK45" s="684"/>
      <c r="AL45" s="683" t="s">
        <v>8</v>
      </c>
      <c r="AM45" s="684"/>
      <c r="AN45" s="683" t="s">
        <v>348</v>
      </c>
      <c r="AO45" s="684"/>
      <c r="AP45" s="683" t="s">
        <v>349</v>
      </c>
      <c r="AQ45" s="684"/>
      <c r="AR45" s="683" t="s">
        <v>8</v>
      </c>
      <c r="AS45" s="684"/>
      <c r="AT45" s="683" t="s">
        <v>348</v>
      </c>
      <c r="AU45" s="684"/>
      <c r="AV45" s="683" t="s">
        <v>349</v>
      </c>
      <c r="AW45" s="684"/>
    </row>
    <row r="46" spans="1:49" ht="24" hidden="1" thickBot="1">
      <c r="A46" s="690"/>
      <c r="B46" s="235" t="s">
        <v>74</v>
      </c>
      <c r="C46" s="235" t="s">
        <v>108</v>
      </c>
      <c r="D46" s="235" t="s">
        <v>74</v>
      </c>
      <c r="E46" s="235" t="s">
        <v>108</v>
      </c>
      <c r="F46" s="235" t="s">
        <v>74</v>
      </c>
      <c r="G46" s="236" t="s">
        <v>108</v>
      </c>
      <c r="H46" s="235" t="s">
        <v>74</v>
      </c>
      <c r="I46" s="235" t="s">
        <v>108</v>
      </c>
      <c r="J46" s="235" t="s">
        <v>74</v>
      </c>
      <c r="K46" s="235" t="s">
        <v>108</v>
      </c>
      <c r="L46" s="235" t="s">
        <v>74</v>
      </c>
      <c r="M46" s="236" t="s">
        <v>108</v>
      </c>
      <c r="N46" s="235" t="s">
        <v>74</v>
      </c>
      <c r="O46" s="235" t="s">
        <v>108</v>
      </c>
      <c r="P46" s="235" t="s">
        <v>74</v>
      </c>
      <c r="Q46" s="235" t="s">
        <v>108</v>
      </c>
      <c r="R46" s="235" t="s">
        <v>74</v>
      </c>
      <c r="S46" s="412" t="s">
        <v>108</v>
      </c>
      <c r="T46" s="235" t="s">
        <v>74</v>
      </c>
      <c r="U46" s="235" t="s">
        <v>108</v>
      </c>
      <c r="V46" s="235" t="s">
        <v>74</v>
      </c>
      <c r="W46" s="235" t="s">
        <v>108</v>
      </c>
      <c r="X46" s="235" t="s">
        <v>74</v>
      </c>
      <c r="Y46" s="412" t="s">
        <v>108</v>
      </c>
      <c r="Z46" s="235" t="s">
        <v>74</v>
      </c>
      <c r="AA46" s="235" t="s">
        <v>108</v>
      </c>
      <c r="AB46" s="235" t="s">
        <v>74</v>
      </c>
      <c r="AC46" s="235" t="s">
        <v>108</v>
      </c>
      <c r="AD46" s="235" t="s">
        <v>74</v>
      </c>
      <c r="AE46" s="412" t="s">
        <v>108</v>
      </c>
      <c r="AF46" s="235" t="s">
        <v>74</v>
      </c>
      <c r="AG46" s="235" t="s">
        <v>108</v>
      </c>
      <c r="AH46" s="235" t="s">
        <v>74</v>
      </c>
      <c r="AI46" s="235" t="s">
        <v>108</v>
      </c>
      <c r="AJ46" s="235" t="s">
        <v>74</v>
      </c>
      <c r="AK46" s="412" t="s">
        <v>108</v>
      </c>
      <c r="AL46" s="235" t="s">
        <v>74</v>
      </c>
      <c r="AM46" s="235" t="s">
        <v>108</v>
      </c>
      <c r="AN46" s="235" t="s">
        <v>74</v>
      </c>
      <c r="AO46" s="235" t="s">
        <v>108</v>
      </c>
      <c r="AP46" s="235" t="s">
        <v>74</v>
      </c>
      <c r="AQ46" s="412" t="s">
        <v>108</v>
      </c>
      <c r="AR46" s="235" t="s">
        <v>74</v>
      </c>
      <c r="AS46" s="235" t="s">
        <v>108</v>
      </c>
      <c r="AT46" s="235" t="s">
        <v>74</v>
      </c>
      <c r="AU46" s="235" t="s">
        <v>108</v>
      </c>
      <c r="AV46" s="235" t="s">
        <v>74</v>
      </c>
      <c r="AW46" s="412" t="s">
        <v>108</v>
      </c>
    </row>
    <row r="47" spans="1:49" hidden="1">
      <c r="A47" s="226" t="s">
        <v>278</v>
      </c>
      <c r="B47" s="331" t="s">
        <v>1351</v>
      </c>
      <c r="C47" s="332" t="s">
        <v>1352</v>
      </c>
      <c r="D47" s="332" t="s">
        <v>1353</v>
      </c>
      <c r="E47" s="332" t="s">
        <v>1354</v>
      </c>
      <c r="F47" s="332" t="s">
        <v>1355</v>
      </c>
      <c r="G47" s="332" t="s">
        <v>316</v>
      </c>
      <c r="H47" s="332" t="s">
        <v>1356</v>
      </c>
      <c r="I47" s="332" t="s">
        <v>114</v>
      </c>
      <c r="J47" s="332" t="s">
        <v>1357</v>
      </c>
      <c r="K47" s="332" t="s">
        <v>1257</v>
      </c>
      <c r="L47" s="332" t="s">
        <v>1358</v>
      </c>
      <c r="M47" s="332" t="s">
        <v>619</v>
      </c>
      <c r="N47" s="332" t="s">
        <v>1359</v>
      </c>
      <c r="O47" s="332" t="s">
        <v>1360</v>
      </c>
      <c r="P47" s="332" t="s">
        <v>1361</v>
      </c>
      <c r="Q47" s="332" t="s">
        <v>1234</v>
      </c>
      <c r="R47" s="332" t="s">
        <v>1362</v>
      </c>
      <c r="S47" s="332" t="s">
        <v>586</v>
      </c>
      <c r="T47" s="332" t="s">
        <v>1363</v>
      </c>
      <c r="U47" s="332" t="s">
        <v>109</v>
      </c>
      <c r="V47" s="332" t="s">
        <v>1364</v>
      </c>
      <c r="W47" s="332" t="s">
        <v>1365</v>
      </c>
      <c r="X47" s="332" t="s">
        <v>1366</v>
      </c>
      <c r="Y47" s="332" t="s">
        <v>328</v>
      </c>
      <c r="Z47" s="332" t="s">
        <v>1367</v>
      </c>
      <c r="AA47" s="332" t="s">
        <v>626</v>
      </c>
      <c r="AB47" s="332" t="s">
        <v>1368</v>
      </c>
      <c r="AC47" s="332" t="s">
        <v>130</v>
      </c>
      <c r="AD47" s="332" t="s">
        <v>606</v>
      </c>
      <c r="AE47" s="332" t="s">
        <v>614</v>
      </c>
      <c r="AF47" s="332" t="s">
        <v>1369</v>
      </c>
      <c r="AG47" s="332" t="s">
        <v>642</v>
      </c>
      <c r="AH47" s="332" t="s">
        <v>1370</v>
      </c>
      <c r="AI47" s="332" t="s">
        <v>1371</v>
      </c>
      <c r="AJ47" s="332" t="s">
        <v>1372</v>
      </c>
      <c r="AK47" s="332" t="s">
        <v>338</v>
      </c>
      <c r="AL47" s="332" t="s">
        <v>1373</v>
      </c>
      <c r="AM47" s="332" t="s">
        <v>1047</v>
      </c>
      <c r="AN47" s="332" t="s">
        <v>671</v>
      </c>
      <c r="AO47" s="332" t="s">
        <v>430</v>
      </c>
      <c r="AP47" s="332" t="s">
        <v>573</v>
      </c>
      <c r="AQ47" s="332" t="s">
        <v>714</v>
      </c>
      <c r="AR47" s="332" t="s">
        <v>413</v>
      </c>
      <c r="AS47" s="332" t="s">
        <v>762</v>
      </c>
      <c r="AT47" s="332" t="s">
        <v>843</v>
      </c>
      <c r="AU47" s="332" t="s">
        <v>205</v>
      </c>
      <c r="AV47" s="332" t="s">
        <v>1374</v>
      </c>
      <c r="AW47" s="332" t="s">
        <v>1375</v>
      </c>
    </row>
    <row r="48" spans="1:49" hidden="1">
      <c r="A48" s="233" t="s">
        <v>280</v>
      </c>
      <c r="B48" s="331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332"/>
      <c r="AE48" s="332"/>
      <c r="AF48" s="332"/>
      <c r="AG48" s="332"/>
      <c r="AH48" s="332"/>
      <c r="AI48" s="332"/>
      <c r="AJ48" s="332"/>
      <c r="AK48" s="332"/>
      <c r="AL48" s="332"/>
      <c r="AM48" s="332"/>
      <c r="AN48" s="332"/>
      <c r="AO48" s="332"/>
      <c r="AP48" s="332"/>
      <c r="AQ48" s="332"/>
      <c r="AR48" s="332"/>
      <c r="AS48" s="332"/>
      <c r="AT48" s="332"/>
      <c r="AU48" s="332"/>
      <c r="AV48" s="332"/>
      <c r="AW48" s="332"/>
    </row>
    <row r="49" spans="1:49" hidden="1">
      <c r="A49" s="214" t="s">
        <v>281</v>
      </c>
      <c r="B49" s="331" t="s">
        <v>1376</v>
      </c>
      <c r="C49" s="332" t="s">
        <v>1377</v>
      </c>
      <c r="D49" s="332" t="s">
        <v>1378</v>
      </c>
      <c r="E49" s="332" t="s">
        <v>986</v>
      </c>
      <c r="F49" s="332" t="s">
        <v>1379</v>
      </c>
      <c r="G49" s="332" t="s">
        <v>326</v>
      </c>
      <c r="H49" s="332" t="s">
        <v>1380</v>
      </c>
      <c r="I49" s="332" t="s">
        <v>1381</v>
      </c>
      <c r="J49" s="332" t="s">
        <v>1382</v>
      </c>
      <c r="K49" s="332" t="s">
        <v>1383</v>
      </c>
      <c r="L49" s="332" t="s">
        <v>1384</v>
      </c>
      <c r="M49" s="332" t="s">
        <v>328</v>
      </c>
      <c r="N49" s="332" t="s">
        <v>1385</v>
      </c>
      <c r="O49" s="332" t="s">
        <v>632</v>
      </c>
      <c r="P49" s="332" t="s">
        <v>1386</v>
      </c>
      <c r="Q49" s="332" t="s">
        <v>686</v>
      </c>
      <c r="R49" s="332" t="s">
        <v>1387</v>
      </c>
      <c r="S49" s="332" t="s">
        <v>614</v>
      </c>
      <c r="T49" s="332" t="s">
        <v>1388</v>
      </c>
      <c r="U49" s="332" t="s">
        <v>1389</v>
      </c>
      <c r="V49" s="332" t="s">
        <v>1390</v>
      </c>
      <c r="W49" s="332" t="s">
        <v>1391</v>
      </c>
      <c r="X49" s="332" t="s">
        <v>711</v>
      </c>
      <c r="Y49" s="332" t="s">
        <v>1392</v>
      </c>
      <c r="Z49" s="332" t="s">
        <v>1393</v>
      </c>
      <c r="AA49" s="332" t="s">
        <v>1085</v>
      </c>
      <c r="AB49" s="332" t="s">
        <v>1394</v>
      </c>
      <c r="AC49" s="332" t="s">
        <v>111</v>
      </c>
      <c r="AD49" s="332" t="s">
        <v>1395</v>
      </c>
      <c r="AE49" s="332" t="s">
        <v>1396</v>
      </c>
      <c r="AF49" s="332" t="s">
        <v>1397</v>
      </c>
      <c r="AG49" s="332" t="s">
        <v>1398</v>
      </c>
      <c r="AH49" s="332" t="s">
        <v>1399</v>
      </c>
      <c r="AI49" s="332" t="s">
        <v>679</v>
      </c>
      <c r="AJ49" s="332" t="s">
        <v>1400</v>
      </c>
      <c r="AK49" s="332" t="s">
        <v>696</v>
      </c>
      <c r="AL49" s="332" t="s">
        <v>1401</v>
      </c>
      <c r="AM49" s="332" t="s">
        <v>451</v>
      </c>
      <c r="AN49" s="332" t="s">
        <v>965</v>
      </c>
      <c r="AO49" s="332" t="s">
        <v>257</v>
      </c>
      <c r="AP49" s="332" t="s">
        <v>585</v>
      </c>
      <c r="AQ49" s="332" t="s">
        <v>1402</v>
      </c>
      <c r="AR49" s="332" t="s">
        <v>520</v>
      </c>
      <c r="AS49" s="332" t="s">
        <v>615</v>
      </c>
      <c r="AT49" s="332" t="s">
        <v>76</v>
      </c>
      <c r="AU49" s="332" t="s">
        <v>1092</v>
      </c>
      <c r="AV49" s="332" t="s">
        <v>585</v>
      </c>
      <c r="AW49" s="332" t="s">
        <v>1403</v>
      </c>
    </row>
    <row r="50" spans="1:49" hidden="1">
      <c r="A50" s="221" t="s">
        <v>283</v>
      </c>
      <c r="B50" s="331" t="s">
        <v>1404</v>
      </c>
      <c r="C50" s="332" t="s">
        <v>984</v>
      </c>
      <c r="D50" s="332" t="s">
        <v>1405</v>
      </c>
      <c r="E50" s="332" t="s">
        <v>1406</v>
      </c>
      <c r="F50" s="332" t="s">
        <v>649</v>
      </c>
      <c r="G50" s="332" t="s">
        <v>326</v>
      </c>
      <c r="H50" s="332" t="s">
        <v>1407</v>
      </c>
      <c r="I50" s="332" t="s">
        <v>1408</v>
      </c>
      <c r="J50" s="332" t="s">
        <v>1409</v>
      </c>
      <c r="K50" s="332" t="s">
        <v>1410</v>
      </c>
      <c r="L50" s="332" t="s">
        <v>1411</v>
      </c>
      <c r="M50" s="332" t="s">
        <v>1392</v>
      </c>
      <c r="N50" s="332" t="s">
        <v>1412</v>
      </c>
      <c r="O50" s="332" t="s">
        <v>638</v>
      </c>
      <c r="P50" s="332" t="s">
        <v>855</v>
      </c>
      <c r="Q50" s="332" t="s">
        <v>294</v>
      </c>
      <c r="R50" s="332" t="s">
        <v>1413</v>
      </c>
      <c r="S50" s="332" t="s">
        <v>1414</v>
      </c>
      <c r="T50" s="332" t="s">
        <v>1415</v>
      </c>
      <c r="U50" s="332" t="s">
        <v>1416</v>
      </c>
      <c r="V50" s="332" t="s">
        <v>1417</v>
      </c>
      <c r="W50" s="332" t="s">
        <v>1418</v>
      </c>
      <c r="X50" s="332" t="s">
        <v>1419</v>
      </c>
      <c r="Y50" s="332" t="s">
        <v>578</v>
      </c>
      <c r="Z50" s="332" t="s">
        <v>1420</v>
      </c>
      <c r="AA50" s="332" t="s">
        <v>214</v>
      </c>
      <c r="AB50" s="332" t="s">
        <v>1324</v>
      </c>
      <c r="AC50" s="332" t="s">
        <v>1421</v>
      </c>
      <c r="AD50" s="332" t="s">
        <v>1422</v>
      </c>
      <c r="AE50" s="332" t="s">
        <v>1423</v>
      </c>
      <c r="AF50" s="332" t="s">
        <v>1424</v>
      </c>
      <c r="AG50" s="332" t="s">
        <v>1425</v>
      </c>
      <c r="AH50" s="332" t="s">
        <v>1426</v>
      </c>
      <c r="AI50" s="332" t="s">
        <v>1427</v>
      </c>
      <c r="AJ50" s="332" t="s">
        <v>1428</v>
      </c>
      <c r="AK50" s="332" t="s">
        <v>1429</v>
      </c>
      <c r="AL50" s="332" t="s">
        <v>1430</v>
      </c>
      <c r="AM50" s="332" t="s">
        <v>760</v>
      </c>
      <c r="AN50" s="332" t="s">
        <v>1431</v>
      </c>
      <c r="AO50" s="332" t="s">
        <v>702</v>
      </c>
      <c r="AP50" s="332" t="s">
        <v>1428</v>
      </c>
      <c r="AQ50" s="332" t="s">
        <v>1432</v>
      </c>
      <c r="AR50" s="332" t="s">
        <v>961</v>
      </c>
      <c r="AS50" s="332" t="s">
        <v>440</v>
      </c>
      <c r="AT50" s="332" t="s">
        <v>546</v>
      </c>
      <c r="AU50" s="332" t="s">
        <v>119</v>
      </c>
      <c r="AV50" s="332" t="s">
        <v>1433</v>
      </c>
      <c r="AW50" s="332" t="s">
        <v>1434</v>
      </c>
    </row>
    <row r="51" spans="1:49" hidden="1">
      <c r="A51" s="231"/>
      <c r="B51" s="331"/>
      <c r="C51" s="332"/>
      <c r="D51" s="332"/>
      <c r="E51" s="332"/>
      <c r="F51" s="332"/>
      <c r="G51" s="332"/>
      <c r="H51" s="332"/>
      <c r="I51" s="332"/>
      <c r="J51" s="332"/>
      <c r="K51" s="332"/>
      <c r="L51" s="332"/>
      <c r="M51" s="332"/>
      <c r="N51" s="332"/>
      <c r="O51" s="332"/>
      <c r="P51" s="332"/>
      <c r="Q51" s="332"/>
      <c r="R51" s="332"/>
      <c r="S51" s="332"/>
      <c r="T51" s="332"/>
      <c r="U51" s="332"/>
      <c r="V51" s="332"/>
      <c r="W51" s="332"/>
      <c r="X51" s="332"/>
      <c r="Y51" s="332"/>
      <c r="Z51" s="332"/>
      <c r="AA51" s="332"/>
      <c r="AB51" s="332"/>
      <c r="AC51" s="332"/>
      <c r="AD51" s="332"/>
      <c r="AE51" s="332"/>
      <c r="AF51" s="332"/>
      <c r="AG51" s="332"/>
      <c r="AH51" s="332"/>
      <c r="AI51" s="332"/>
      <c r="AJ51" s="332"/>
      <c r="AK51" s="332"/>
      <c r="AL51" s="332"/>
      <c r="AM51" s="332"/>
      <c r="AN51" s="332"/>
      <c r="AO51" s="332"/>
      <c r="AP51" s="332"/>
      <c r="AQ51" s="332"/>
      <c r="AR51" s="332"/>
      <c r="AS51" s="332"/>
      <c r="AT51" s="332"/>
      <c r="AU51" s="332"/>
      <c r="AV51" s="332"/>
      <c r="AW51" s="332"/>
    </row>
    <row r="52" spans="1:49" hidden="1">
      <c r="A52" s="233" t="s">
        <v>285</v>
      </c>
      <c r="B52" s="331"/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  <c r="W52" s="332"/>
      <c r="X52" s="332"/>
      <c r="Y52" s="332"/>
      <c r="Z52" s="332"/>
      <c r="AA52" s="332"/>
      <c r="AB52" s="332"/>
      <c r="AC52" s="332"/>
      <c r="AD52" s="332"/>
      <c r="AE52" s="332"/>
      <c r="AF52" s="332"/>
      <c r="AG52" s="332"/>
      <c r="AH52" s="332"/>
      <c r="AI52" s="332"/>
      <c r="AJ52" s="332"/>
      <c r="AK52" s="332"/>
      <c r="AL52" s="332"/>
      <c r="AM52" s="332"/>
      <c r="AN52" s="332"/>
      <c r="AO52" s="332"/>
      <c r="AP52" s="332"/>
      <c r="AQ52" s="332"/>
      <c r="AR52" s="332"/>
      <c r="AS52" s="332"/>
      <c r="AT52" s="332"/>
      <c r="AU52" s="332"/>
      <c r="AV52" s="332"/>
      <c r="AW52" s="332"/>
    </row>
    <row r="53" spans="1:49" hidden="1">
      <c r="A53" s="214" t="s">
        <v>286</v>
      </c>
      <c r="B53" s="331" t="s">
        <v>1435</v>
      </c>
      <c r="C53" s="332" t="s">
        <v>1436</v>
      </c>
      <c r="D53" s="332" t="s">
        <v>1437</v>
      </c>
      <c r="E53" s="332" t="s">
        <v>1438</v>
      </c>
      <c r="F53" s="332" t="s">
        <v>1379</v>
      </c>
      <c r="G53" s="332" t="s">
        <v>305</v>
      </c>
      <c r="H53" s="332" t="s">
        <v>1439</v>
      </c>
      <c r="I53" s="332" t="s">
        <v>1440</v>
      </c>
      <c r="J53" s="332" t="s">
        <v>1441</v>
      </c>
      <c r="K53" s="332" t="s">
        <v>1060</v>
      </c>
      <c r="L53" s="332" t="s">
        <v>707</v>
      </c>
      <c r="M53" s="332" t="s">
        <v>336</v>
      </c>
      <c r="N53" s="332" t="s">
        <v>1442</v>
      </c>
      <c r="O53" s="332" t="s">
        <v>565</v>
      </c>
      <c r="P53" s="332" t="s">
        <v>1443</v>
      </c>
      <c r="Q53" s="332" t="s">
        <v>442</v>
      </c>
      <c r="R53" s="332" t="s">
        <v>1400</v>
      </c>
      <c r="S53" s="332" t="s">
        <v>586</v>
      </c>
      <c r="T53" s="332" t="s">
        <v>1444</v>
      </c>
      <c r="U53" s="332" t="s">
        <v>1445</v>
      </c>
      <c r="V53" s="332" t="s">
        <v>1446</v>
      </c>
      <c r="W53" s="332" t="s">
        <v>1447</v>
      </c>
      <c r="X53" s="332" t="s">
        <v>1448</v>
      </c>
      <c r="Y53" s="332" t="s">
        <v>310</v>
      </c>
      <c r="Z53" s="332" t="s">
        <v>1345</v>
      </c>
      <c r="AA53" s="332" t="s">
        <v>343</v>
      </c>
      <c r="AB53" s="332" t="s">
        <v>1449</v>
      </c>
      <c r="AC53" s="332" t="s">
        <v>130</v>
      </c>
      <c r="AD53" s="332" t="s">
        <v>1450</v>
      </c>
      <c r="AE53" s="332" t="s">
        <v>1451</v>
      </c>
      <c r="AF53" s="332" t="s">
        <v>1452</v>
      </c>
      <c r="AG53" s="332" t="s">
        <v>1453</v>
      </c>
      <c r="AH53" s="332" t="s">
        <v>1454</v>
      </c>
      <c r="AI53" s="332" t="s">
        <v>584</v>
      </c>
      <c r="AJ53" s="332" t="s">
        <v>864</v>
      </c>
      <c r="AK53" s="332" t="s">
        <v>302</v>
      </c>
      <c r="AL53" s="332" t="s">
        <v>1455</v>
      </c>
      <c r="AM53" s="332" t="s">
        <v>515</v>
      </c>
      <c r="AN53" s="332" t="s">
        <v>1456</v>
      </c>
      <c r="AO53" s="332" t="s">
        <v>521</v>
      </c>
      <c r="AP53" s="332" t="s">
        <v>1457</v>
      </c>
      <c r="AQ53" s="332" t="s">
        <v>644</v>
      </c>
      <c r="AR53" s="332" t="s">
        <v>1458</v>
      </c>
      <c r="AS53" s="332" t="s">
        <v>504</v>
      </c>
      <c r="AT53" s="332" t="s">
        <v>459</v>
      </c>
      <c r="AU53" s="332" t="s">
        <v>205</v>
      </c>
      <c r="AV53" s="332" t="s">
        <v>1459</v>
      </c>
      <c r="AW53" s="332" t="s">
        <v>1460</v>
      </c>
    </row>
    <row r="54" spans="1:49" hidden="1">
      <c r="A54" s="221" t="s">
        <v>287</v>
      </c>
      <c r="B54" s="331" t="s">
        <v>1461</v>
      </c>
      <c r="C54" s="332" t="s">
        <v>1462</v>
      </c>
      <c r="D54" s="332" t="s">
        <v>1463</v>
      </c>
      <c r="E54" s="332" t="s">
        <v>638</v>
      </c>
      <c r="F54" s="332" t="s">
        <v>909</v>
      </c>
      <c r="G54" s="332" t="s">
        <v>1464</v>
      </c>
      <c r="H54" s="332" t="s">
        <v>1465</v>
      </c>
      <c r="I54" s="332" t="s">
        <v>1466</v>
      </c>
      <c r="J54" s="332" t="s">
        <v>681</v>
      </c>
      <c r="K54" s="332" t="s">
        <v>1053</v>
      </c>
      <c r="L54" s="332" t="s">
        <v>829</v>
      </c>
      <c r="M54" s="332" t="s">
        <v>603</v>
      </c>
      <c r="N54" s="332" t="s">
        <v>58</v>
      </c>
      <c r="O54" s="332" t="s">
        <v>119</v>
      </c>
      <c r="P54" s="332" t="s">
        <v>58</v>
      </c>
      <c r="Q54" s="332" t="s">
        <v>119</v>
      </c>
      <c r="R54" s="332" t="s">
        <v>589</v>
      </c>
      <c r="S54" s="332" t="s">
        <v>590</v>
      </c>
      <c r="T54" s="332" t="s">
        <v>1467</v>
      </c>
      <c r="U54" s="332" t="s">
        <v>524</v>
      </c>
      <c r="V54" s="332" t="s">
        <v>877</v>
      </c>
      <c r="W54" s="332" t="s">
        <v>1045</v>
      </c>
      <c r="X54" s="332" t="s">
        <v>1468</v>
      </c>
      <c r="Y54" s="332" t="s">
        <v>1469</v>
      </c>
      <c r="Z54" s="332" t="s">
        <v>737</v>
      </c>
      <c r="AA54" s="332" t="s">
        <v>116</v>
      </c>
      <c r="AB54" s="332" t="s">
        <v>58</v>
      </c>
      <c r="AC54" s="332" t="s">
        <v>119</v>
      </c>
      <c r="AD54" s="332" t="s">
        <v>59</v>
      </c>
      <c r="AE54" s="332" t="s">
        <v>1470</v>
      </c>
      <c r="AF54" s="332" t="s">
        <v>1247</v>
      </c>
      <c r="AG54" s="332" t="s">
        <v>514</v>
      </c>
      <c r="AH54" s="332" t="s">
        <v>543</v>
      </c>
      <c r="AI54" s="332" t="s">
        <v>615</v>
      </c>
      <c r="AJ54" s="332" t="s">
        <v>1471</v>
      </c>
      <c r="AK54" s="332" t="s">
        <v>1472</v>
      </c>
      <c r="AL54" s="332" t="s">
        <v>1022</v>
      </c>
      <c r="AM54" s="332" t="s">
        <v>1092</v>
      </c>
      <c r="AN54" s="332" t="s">
        <v>1022</v>
      </c>
      <c r="AO54" s="332" t="s">
        <v>1092</v>
      </c>
      <c r="AP54" s="332" t="s">
        <v>1473</v>
      </c>
      <c r="AQ54" s="332" t="s">
        <v>1474</v>
      </c>
      <c r="AR54" s="332" t="s">
        <v>58</v>
      </c>
      <c r="AS54" s="332" t="s">
        <v>119</v>
      </c>
      <c r="AT54" s="332" t="s">
        <v>58</v>
      </c>
      <c r="AU54" s="332" t="s">
        <v>119</v>
      </c>
      <c r="AV54" s="332" t="s">
        <v>589</v>
      </c>
      <c r="AW54" s="332" t="s">
        <v>590</v>
      </c>
    </row>
    <row r="55" spans="1:49" hidden="1">
      <c r="A55" s="214" t="s">
        <v>289</v>
      </c>
      <c r="B55" s="331" t="s">
        <v>1475</v>
      </c>
      <c r="C55" s="332" t="s">
        <v>492</v>
      </c>
      <c r="D55" s="332" t="s">
        <v>1476</v>
      </c>
      <c r="E55" s="332" t="s">
        <v>1107</v>
      </c>
      <c r="F55" s="332" t="s">
        <v>1477</v>
      </c>
      <c r="G55" s="332" t="s">
        <v>662</v>
      </c>
      <c r="H55" s="332" t="s">
        <v>918</v>
      </c>
      <c r="I55" s="332" t="s">
        <v>1478</v>
      </c>
      <c r="J55" s="332" t="s">
        <v>947</v>
      </c>
      <c r="K55" s="332" t="s">
        <v>738</v>
      </c>
      <c r="L55" s="332" t="s">
        <v>1479</v>
      </c>
      <c r="M55" s="332" t="s">
        <v>1480</v>
      </c>
      <c r="N55" s="332" t="s">
        <v>1273</v>
      </c>
      <c r="O55" s="332" t="s">
        <v>981</v>
      </c>
      <c r="P55" s="332" t="s">
        <v>874</v>
      </c>
      <c r="Q55" s="332" t="s">
        <v>1038</v>
      </c>
      <c r="R55" s="332" t="s">
        <v>1481</v>
      </c>
      <c r="S55" s="332" t="s">
        <v>1482</v>
      </c>
      <c r="T55" s="332" t="s">
        <v>1483</v>
      </c>
      <c r="U55" s="332" t="s">
        <v>1484</v>
      </c>
      <c r="V55" s="332" t="s">
        <v>1485</v>
      </c>
      <c r="W55" s="332" t="s">
        <v>515</v>
      </c>
      <c r="X55" s="332" t="s">
        <v>1486</v>
      </c>
      <c r="Y55" s="332" t="s">
        <v>1487</v>
      </c>
      <c r="Z55" s="332" t="s">
        <v>58</v>
      </c>
      <c r="AA55" s="332" t="s">
        <v>119</v>
      </c>
      <c r="AB55" s="332" t="s">
        <v>58</v>
      </c>
      <c r="AC55" s="332" t="s">
        <v>119</v>
      </c>
      <c r="AD55" s="332" t="s">
        <v>589</v>
      </c>
      <c r="AE55" s="332" t="s">
        <v>590</v>
      </c>
      <c r="AF55" s="332" t="s">
        <v>1115</v>
      </c>
      <c r="AG55" s="332" t="s">
        <v>117</v>
      </c>
      <c r="AH55" s="332" t="s">
        <v>1230</v>
      </c>
      <c r="AI55" s="332" t="s">
        <v>436</v>
      </c>
      <c r="AJ55" s="332" t="s">
        <v>1366</v>
      </c>
      <c r="AK55" s="332" t="s">
        <v>1488</v>
      </c>
      <c r="AL55" s="332" t="s">
        <v>1489</v>
      </c>
      <c r="AM55" s="332" t="s">
        <v>204</v>
      </c>
      <c r="AN55" s="332" t="s">
        <v>893</v>
      </c>
      <c r="AO55" s="332" t="s">
        <v>205</v>
      </c>
      <c r="AP55" s="332" t="s">
        <v>670</v>
      </c>
      <c r="AQ55" s="332" t="s">
        <v>1490</v>
      </c>
      <c r="AR55" s="332" t="s">
        <v>58</v>
      </c>
      <c r="AS55" s="332" t="s">
        <v>119</v>
      </c>
      <c r="AT55" s="332" t="s">
        <v>58</v>
      </c>
      <c r="AU55" s="332" t="s">
        <v>119</v>
      </c>
      <c r="AV55" s="332" t="s">
        <v>589</v>
      </c>
      <c r="AW55" s="332" t="s">
        <v>590</v>
      </c>
    </row>
    <row r="56" spans="1:49" hidden="1">
      <c r="A56" s="221" t="s">
        <v>291</v>
      </c>
      <c r="B56" s="331" t="s">
        <v>1491</v>
      </c>
      <c r="C56" s="332" t="s">
        <v>564</v>
      </c>
      <c r="D56" s="332" t="s">
        <v>1492</v>
      </c>
      <c r="E56" s="332" t="s">
        <v>521</v>
      </c>
      <c r="F56" s="332" t="s">
        <v>414</v>
      </c>
      <c r="G56" s="332" t="s">
        <v>1493</v>
      </c>
      <c r="H56" s="332" t="s">
        <v>1494</v>
      </c>
      <c r="I56" s="332" t="s">
        <v>570</v>
      </c>
      <c r="J56" s="332" t="s">
        <v>549</v>
      </c>
      <c r="K56" s="332" t="s">
        <v>720</v>
      </c>
      <c r="L56" s="332" t="s">
        <v>1450</v>
      </c>
      <c r="M56" s="332" t="s">
        <v>1495</v>
      </c>
      <c r="N56" s="332" t="s">
        <v>874</v>
      </c>
      <c r="O56" s="332" t="s">
        <v>1029</v>
      </c>
      <c r="P56" s="332" t="s">
        <v>67</v>
      </c>
      <c r="Q56" s="332" t="s">
        <v>1029</v>
      </c>
      <c r="R56" s="332" t="s">
        <v>1496</v>
      </c>
      <c r="S56" s="332" t="s">
        <v>1497</v>
      </c>
      <c r="T56" s="332" t="s">
        <v>1498</v>
      </c>
      <c r="U56" s="332" t="s">
        <v>1499</v>
      </c>
      <c r="V56" s="332" t="s">
        <v>566</v>
      </c>
      <c r="W56" s="332" t="s">
        <v>989</v>
      </c>
      <c r="X56" s="332" t="s">
        <v>1500</v>
      </c>
      <c r="Y56" s="332" t="s">
        <v>1501</v>
      </c>
      <c r="Z56" s="332" t="s">
        <v>1165</v>
      </c>
      <c r="AA56" s="332" t="s">
        <v>1023</v>
      </c>
      <c r="AB56" s="332" t="s">
        <v>58</v>
      </c>
      <c r="AC56" s="332" t="s">
        <v>119</v>
      </c>
      <c r="AD56" s="332" t="s">
        <v>59</v>
      </c>
      <c r="AE56" s="332" t="s">
        <v>608</v>
      </c>
      <c r="AF56" s="332" t="s">
        <v>1502</v>
      </c>
      <c r="AG56" s="332" t="s">
        <v>1006</v>
      </c>
      <c r="AH56" s="332" t="s">
        <v>533</v>
      </c>
      <c r="AI56" s="332" t="s">
        <v>597</v>
      </c>
      <c r="AJ56" s="332" t="s">
        <v>426</v>
      </c>
      <c r="AK56" s="332" t="s">
        <v>1403</v>
      </c>
      <c r="AL56" s="332" t="s">
        <v>497</v>
      </c>
      <c r="AM56" s="332" t="s">
        <v>294</v>
      </c>
      <c r="AN56" s="332" t="s">
        <v>58</v>
      </c>
      <c r="AO56" s="332" t="s">
        <v>119</v>
      </c>
      <c r="AP56" s="332" t="s">
        <v>59</v>
      </c>
      <c r="AQ56" s="332" t="s">
        <v>1503</v>
      </c>
      <c r="AR56" s="332" t="s">
        <v>60</v>
      </c>
      <c r="AS56" s="332" t="s">
        <v>997</v>
      </c>
      <c r="AT56" s="332" t="s">
        <v>58</v>
      </c>
      <c r="AU56" s="332" t="s">
        <v>119</v>
      </c>
      <c r="AV56" s="332" t="s">
        <v>59</v>
      </c>
      <c r="AW56" s="332" t="s">
        <v>608</v>
      </c>
    </row>
    <row r="57" spans="1:49" hidden="1">
      <c r="A57" s="214" t="s">
        <v>292</v>
      </c>
      <c r="B57" s="331" t="s">
        <v>940</v>
      </c>
      <c r="C57" s="332" t="s">
        <v>632</v>
      </c>
      <c r="D57" s="332" t="s">
        <v>58</v>
      </c>
      <c r="E57" s="332" t="s">
        <v>440</v>
      </c>
      <c r="F57" s="332" t="s">
        <v>59</v>
      </c>
      <c r="G57" s="332" t="s">
        <v>717</v>
      </c>
      <c r="H57" s="332" t="s">
        <v>1247</v>
      </c>
      <c r="I57" s="332" t="s">
        <v>1421</v>
      </c>
      <c r="J57" s="332" t="s">
        <v>58</v>
      </c>
      <c r="K57" s="332" t="s">
        <v>118</v>
      </c>
      <c r="L57" s="332" t="s">
        <v>59</v>
      </c>
      <c r="M57" s="332" t="s">
        <v>1504</v>
      </c>
      <c r="N57" s="332" t="s">
        <v>58</v>
      </c>
      <c r="O57" s="332" t="s">
        <v>119</v>
      </c>
      <c r="P57" s="332" t="s">
        <v>58</v>
      </c>
      <c r="Q57" s="332" t="s">
        <v>119</v>
      </c>
      <c r="R57" s="332" t="s">
        <v>589</v>
      </c>
      <c r="S57" s="332" t="s">
        <v>590</v>
      </c>
      <c r="T57" s="332" t="s">
        <v>58</v>
      </c>
      <c r="U57" s="332" t="s">
        <v>1080</v>
      </c>
      <c r="V57" s="332" t="s">
        <v>58</v>
      </c>
      <c r="W57" s="332" t="s">
        <v>1080</v>
      </c>
      <c r="X57" s="332" t="s">
        <v>589</v>
      </c>
      <c r="Y57" s="332" t="s">
        <v>590</v>
      </c>
      <c r="Z57" s="332" t="s">
        <v>58</v>
      </c>
      <c r="AA57" s="332" t="s">
        <v>119</v>
      </c>
      <c r="AB57" s="332" t="s">
        <v>58</v>
      </c>
      <c r="AC57" s="332" t="s">
        <v>119</v>
      </c>
      <c r="AD57" s="332" t="s">
        <v>589</v>
      </c>
      <c r="AE57" s="332" t="s">
        <v>590</v>
      </c>
      <c r="AF57" s="332" t="s">
        <v>697</v>
      </c>
      <c r="AG57" s="332" t="s">
        <v>686</v>
      </c>
      <c r="AH57" s="332" t="s">
        <v>58</v>
      </c>
      <c r="AI57" s="332" t="s">
        <v>118</v>
      </c>
      <c r="AJ57" s="332" t="s">
        <v>59</v>
      </c>
      <c r="AK57" s="332" t="s">
        <v>1505</v>
      </c>
      <c r="AL57" s="332" t="s">
        <v>58</v>
      </c>
      <c r="AM57" s="332" t="s">
        <v>119</v>
      </c>
      <c r="AN57" s="332" t="s">
        <v>58</v>
      </c>
      <c r="AO57" s="332" t="s">
        <v>119</v>
      </c>
      <c r="AP57" s="332" t="s">
        <v>589</v>
      </c>
      <c r="AQ57" s="332" t="s">
        <v>590</v>
      </c>
      <c r="AR57" s="332" t="s">
        <v>58</v>
      </c>
      <c r="AS57" s="332" t="s">
        <v>119</v>
      </c>
      <c r="AT57" s="332" t="s">
        <v>58</v>
      </c>
      <c r="AU57" s="332" t="s">
        <v>119</v>
      </c>
      <c r="AV57" s="332" t="s">
        <v>589</v>
      </c>
      <c r="AW57" s="332" t="s">
        <v>590</v>
      </c>
    </row>
    <row r="58" spans="1:49" hidden="1">
      <c r="A58" s="221" t="s">
        <v>293</v>
      </c>
      <c r="B58" s="331" t="s">
        <v>1506</v>
      </c>
      <c r="C58" s="332" t="s">
        <v>1507</v>
      </c>
      <c r="D58" s="332" t="s">
        <v>1350</v>
      </c>
      <c r="E58" s="332" t="s">
        <v>1508</v>
      </c>
      <c r="F58" s="332" t="s">
        <v>1509</v>
      </c>
      <c r="G58" s="332" t="s">
        <v>1510</v>
      </c>
      <c r="H58" s="332" t="s">
        <v>1511</v>
      </c>
      <c r="I58" s="332" t="s">
        <v>1512</v>
      </c>
      <c r="J58" s="332" t="s">
        <v>1513</v>
      </c>
      <c r="K58" s="332" t="s">
        <v>294</v>
      </c>
      <c r="L58" s="332" t="s">
        <v>1514</v>
      </c>
      <c r="M58" s="332" t="s">
        <v>290</v>
      </c>
      <c r="N58" s="332" t="s">
        <v>58</v>
      </c>
      <c r="O58" s="332" t="s">
        <v>119</v>
      </c>
      <c r="P58" s="332" t="s">
        <v>58</v>
      </c>
      <c r="Q58" s="332" t="s">
        <v>119</v>
      </c>
      <c r="R58" s="332" t="s">
        <v>589</v>
      </c>
      <c r="S58" s="332" t="s">
        <v>590</v>
      </c>
      <c r="T58" s="332" t="s">
        <v>1515</v>
      </c>
      <c r="U58" s="332" t="s">
        <v>1516</v>
      </c>
      <c r="V58" s="332" t="s">
        <v>663</v>
      </c>
      <c r="W58" s="332" t="s">
        <v>981</v>
      </c>
      <c r="X58" s="332" t="s">
        <v>1479</v>
      </c>
      <c r="Y58" s="332" t="s">
        <v>1501</v>
      </c>
      <c r="Z58" s="332" t="s">
        <v>697</v>
      </c>
      <c r="AA58" s="332" t="s">
        <v>132</v>
      </c>
      <c r="AB58" s="332" t="s">
        <v>58</v>
      </c>
      <c r="AC58" s="332" t="s">
        <v>119</v>
      </c>
      <c r="AD58" s="332" t="s">
        <v>59</v>
      </c>
      <c r="AE58" s="332" t="s">
        <v>1505</v>
      </c>
      <c r="AF58" s="332" t="s">
        <v>1517</v>
      </c>
      <c r="AG58" s="332" t="s">
        <v>342</v>
      </c>
      <c r="AH58" s="332" t="s">
        <v>520</v>
      </c>
      <c r="AI58" s="332" t="s">
        <v>438</v>
      </c>
      <c r="AJ58" s="332" t="s">
        <v>1518</v>
      </c>
      <c r="AK58" s="332" t="s">
        <v>633</v>
      </c>
      <c r="AL58" s="332" t="s">
        <v>201</v>
      </c>
      <c r="AM58" s="332" t="s">
        <v>203</v>
      </c>
      <c r="AN58" s="332" t="s">
        <v>58</v>
      </c>
      <c r="AO58" s="332" t="s">
        <v>119</v>
      </c>
      <c r="AP58" s="332" t="s">
        <v>59</v>
      </c>
      <c r="AQ58" s="332" t="s">
        <v>1519</v>
      </c>
      <c r="AR58" s="332" t="s">
        <v>868</v>
      </c>
      <c r="AS58" s="332" t="s">
        <v>997</v>
      </c>
      <c r="AT58" s="332" t="s">
        <v>840</v>
      </c>
      <c r="AU58" s="332" t="s">
        <v>1147</v>
      </c>
      <c r="AV58" s="332" t="s">
        <v>585</v>
      </c>
      <c r="AW58" s="332" t="s">
        <v>1520</v>
      </c>
    </row>
    <row r="59" spans="1:49" hidden="1">
      <c r="A59" s="214" t="s">
        <v>296</v>
      </c>
      <c r="B59" s="331" t="s">
        <v>1521</v>
      </c>
      <c r="C59" s="332" t="s">
        <v>1522</v>
      </c>
      <c r="D59" s="332" t="s">
        <v>1523</v>
      </c>
      <c r="E59" s="332" t="s">
        <v>1484</v>
      </c>
      <c r="F59" s="332" t="s">
        <v>1524</v>
      </c>
      <c r="G59" s="332" t="s">
        <v>662</v>
      </c>
      <c r="H59" s="332" t="s">
        <v>567</v>
      </c>
      <c r="I59" s="332" t="s">
        <v>1525</v>
      </c>
      <c r="J59" s="332" t="s">
        <v>1207</v>
      </c>
      <c r="K59" s="332" t="s">
        <v>212</v>
      </c>
      <c r="L59" s="332" t="s">
        <v>1526</v>
      </c>
      <c r="M59" s="332" t="s">
        <v>1527</v>
      </c>
      <c r="N59" s="332" t="s">
        <v>1528</v>
      </c>
      <c r="O59" s="332" t="s">
        <v>121</v>
      </c>
      <c r="P59" s="332" t="s">
        <v>737</v>
      </c>
      <c r="Q59" s="332" t="s">
        <v>597</v>
      </c>
      <c r="R59" s="332" t="s">
        <v>1529</v>
      </c>
      <c r="S59" s="332" t="s">
        <v>1530</v>
      </c>
      <c r="T59" s="332" t="s">
        <v>1531</v>
      </c>
      <c r="U59" s="332" t="s">
        <v>1532</v>
      </c>
      <c r="V59" s="332" t="s">
        <v>1350</v>
      </c>
      <c r="W59" s="332" t="s">
        <v>1013</v>
      </c>
      <c r="X59" s="332" t="s">
        <v>1533</v>
      </c>
      <c r="Y59" s="332" t="s">
        <v>629</v>
      </c>
      <c r="Z59" s="332" t="s">
        <v>67</v>
      </c>
      <c r="AA59" s="332" t="s">
        <v>1007</v>
      </c>
      <c r="AB59" s="332" t="s">
        <v>600</v>
      </c>
      <c r="AC59" s="332" t="s">
        <v>1046</v>
      </c>
      <c r="AD59" s="332" t="s">
        <v>1534</v>
      </c>
      <c r="AE59" s="332" t="s">
        <v>1535</v>
      </c>
      <c r="AF59" s="332" t="s">
        <v>1536</v>
      </c>
      <c r="AG59" s="332" t="s">
        <v>1537</v>
      </c>
      <c r="AH59" s="332" t="s">
        <v>211</v>
      </c>
      <c r="AI59" s="332" t="s">
        <v>1004</v>
      </c>
      <c r="AJ59" s="332" t="s">
        <v>573</v>
      </c>
      <c r="AK59" s="332" t="s">
        <v>658</v>
      </c>
      <c r="AL59" s="332" t="s">
        <v>870</v>
      </c>
      <c r="AM59" s="332" t="s">
        <v>981</v>
      </c>
      <c r="AN59" s="332" t="s">
        <v>58</v>
      </c>
      <c r="AO59" s="332" t="s">
        <v>119</v>
      </c>
      <c r="AP59" s="332" t="s">
        <v>59</v>
      </c>
      <c r="AQ59" s="332" t="s">
        <v>1538</v>
      </c>
      <c r="AR59" s="332" t="s">
        <v>893</v>
      </c>
      <c r="AS59" s="332" t="s">
        <v>1023</v>
      </c>
      <c r="AT59" s="332" t="s">
        <v>58</v>
      </c>
      <c r="AU59" s="332" t="s">
        <v>119</v>
      </c>
      <c r="AV59" s="332" t="s">
        <v>59</v>
      </c>
      <c r="AW59" s="332" t="s">
        <v>1539</v>
      </c>
    </row>
    <row r="60" spans="1:49" hidden="1">
      <c r="A60" s="233"/>
      <c r="B60" s="331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332"/>
      <c r="AE60" s="332"/>
      <c r="AF60" s="332"/>
      <c r="AG60" s="332"/>
      <c r="AH60" s="332"/>
      <c r="AI60" s="332"/>
      <c r="AJ60" s="332"/>
      <c r="AK60" s="332"/>
      <c r="AL60" s="332"/>
      <c r="AM60" s="332"/>
      <c r="AN60" s="332"/>
      <c r="AO60" s="332"/>
      <c r="AP60" s="332"/>
      <c r="AQ60" s="332"/>
      <c r="AR60" s="332"/>
      <c r="AS60" s="332"/>
      <c r="AT60" s="332"/>
      <c r="AU60" s="332"/>
      <c r="AV60" s="332"/>
      <c r="AW60" s="332"/>
    </row>
    <row r="61" spans="1:49" hidden="1">
      <c r="A61" s="231" t="s">
        <v>298</v>
      </c>
      <c r="B61" s="331" t="s">
        <v>1540</v>
      </c>
      <c r="C61" s="332" t="s">
        <v>1541</v>
      </c>
      <c r="D61" s="332" t="s">
        <v>1542</v>
      </c>
      <c r="E61" s="332" t="s">
        <v>1543</v>
      </c>
      <c r="F61" s="332" t="s">
        <v>723</v>
      </c>
      <c r="G61" s="332" t="s">
        <v>333</v>
      </c>
      <c r="H61" s="332" t="s">
        <v>1544</v>
      </c>
      <c r="I61" s="332" t="s">
        <v>1545</v>
      </c>
      <c r="J61" s="332" t="s">
        <v>1546</v>
      </c>
      <c r="K61" s="332" t="s">
        <v>1547</v>
      </c>
      <c r="L61" s="332" t="s">
        <v>1548</v>
      </c>
      <c r="M61" s="332" t="s">
        <v>338</v>
      </c>
      <c r="N61" s="332" t="s">
        <v>1549</v>
      </c>
      <c r="O61" s="332" t="s">
        <v>1020</v>
      </c>
      <c r="P61" s="332" t="s">
        <v>1443</v>
      </c>
      <c r="Q61" s="332" t="s">
        <v>442</v>
      </c>
      <c r="R61" s="332" t="s">
        <v>1550</v>
      </c>
      <c r="S61" s="332" t="s">
        <v>614</v>
      </c>
      <c r="T61" s="332" t="s">
        <v>1551</v>
      </c>
      <c r="U61" s="332" t="s">
        <v>1552</v>
      </c>
      <c r="V61" s="332" t="s">
        <v>1553</v>
      </c>
      <c r="W61" s="332" t="s">
        <v>1554</v>
      </c>
      <c r="X61" s="332" t="s">
        <v>1555</v>
      </c>
      <c r="Y61" s="332" t="s">
        <v>310</v>
      </c>
      <c r="Z61" s="332" t="s">
        <v>1556</v>
      </c>
      <c r="AA61" s="332" t="s">
        <v>984</v>
      </c>
      <c r="AB61" s="332" t="s">
        <v>1557</v>
      </c>
      <c r="AC61" s="332" t="s">
        <v>1055</v>
      </c>
      <c r="AD61" s="332" t="s">
        <v>1558</v>
      </c>
      <c r="AE61" s="332" t="s">
        <v>586</v>
      </c>
      <c r="AF61" s="332" t="s">
        <v>1559</v>
      </c>
      <c r="AG61" s="332" t="s">
        <v>1499</v>
      </c>
      <c r="AH61" s="332" t="s">
        <v>1560</v>
      </c>
      <c r="AI61" s="332" t="s">
        <v>1561</v>
      </c>
      <c r="AJ61" s="332" t="s">
        <v>1428</v>
      </c>
      <c r="AK61" s="332" t="s">
        <v>308</v>
      </c>
      <c r="AL61" s="332" t="s">
        <v>1562</v>
      </c>
      <c r="AM61" s="332" t="s">
        <v>760</v>
      </c>
      <c r="AN61" s="332" t="s">
        <v>1563</v>
      </c>
      <c r="AO61" s="332" t="s">
        <v>117</v>
      </c>
      <c r="AP61" s="332" t="s">
        <v>1564</v>
      </c>
      <c r="AQ61" s="332" t="s">
        <v>690</v>
      </c>
      <c r="AR61" s="332" t="s">
        <v>1565</v>
      </c>
      <c r="AS61" s="332" t="s">
        <v>504</v>
      </c>
      <c r="AT61" s="332" t="s">
        <v>681</v>
      </c>
      <c r="AU61" s="332" t="s">
        <v>118</v>
      </c>
      <c r="AV61" s="332" t="s">
        <v>1362</v>
      </c>
      <c r="AW61" s="332" t="s">
        <v>1460</v>
      </c>
    </row>
    <row r="62" spans="1:49" hidden="1">
      <c r="A62" s="233" t="s">
        <v>300</v>
      </c>
      <c r="B62" s="331" t="s">
        <v>1566</v>
      </c>
      <c r="C62" s="332" t="s">
        <v>433</v>
      </c>
      <c r="D62" s="332" t="s">
        <v>1567</v>
      </c>
      <c r="E62" s="332" t="s">
        <v>1547</v>
      </c>
      <c r="F62" s="332" t="s">
        <v>1568</v>
      </c>
      <c r="G62" s="332" t="s">
        <v>336</v>
      </c>
      <c r="H62" s="332" t="s">
        <v>1569</v>
      </c>
      <c r="I62" s="332" t="s">
        <v>1009</v>
      </c>
      <c r="J62" s="332" t="s">
        <v>1570</v>
      </c>
      <c r="K62" s="332" t="s">
        <v>767</v>
      </c>
      <c r="L62" s="332" t="s">
        <v>418</v>
      </c>
      <c r="M62" s="332" t="s">
        <v>337</v>
      </c>
      <c r="N62" s="332" t="s">
        <v>534</v>
      </c>
      <c r="O62" s="332" t="s">
        <v>1000</v>
      </c>
      <c r="P62" s="332" t="s">
        <v>885</v>
      </c>
      <c r="Q62" s="332" t="s">
        <v>1048</v>
      </c>
      <c r="R62" s="332" t="s">
        <v>1571</v>
      </c>
      <c r="S62" s="332" t="s">
        <v>1572</v>
      </c>
      <c r="T62" s="332" t="s">
        <v>1573</v>
      </c>
      <c r="U62" s="332" t="s">
        <v>1574</v>
      </c>
      <c r="V62" s="332" t="s">
        <v>1575</v>
      </c>
      <c r="W62" s="332" t="s">
        <v>1002</v>
      </c>
      <c r="X62" s="332" t="s">
        <v>1433</v>
      </c>
      <c r="Y62" s="332" t="s">
        <v>290</v>
      </c>
      <c r="Z62" s="332" t="s">
        <v>975</v>
      </c>
      <c r="AA62" s="332" t="s">
        <v>217</v>
      </c>
      <c r="AB62" s="332" t="s">
        <v>1181</v>
      </c>
      <c r="AC62" s="332" t="s">
        <v>597</v>
      </c>
      <c r="AD62" s="332" t="s">
        <v>1576</v>
      </c>
      <c r="AE62" s="332" t="s">
        <v>1577</v>
      </c>
      <c r="AF62" s="332" t="s">
        <v>1578</v>
      </c>
      <c r="AG62" s="332" t="s">
        <v>718</v>
      </c>
      <c r="AH62" s="332" t="s">
        <v>1198</v>
      </c>
      <c r="AI62" s="332" t="s">
        <v>443</v>
      </c>
      <c r="AJ62" s="332" t="s">
        <v>1384</v>
      </c>
      <c r="AK62" s="332" t="s">
        <v>1493</v>
      </c>
      <c r="AL62" s="332" t="s">
        <v>1579</v>
      </c>
      <c r="AM62" s="332" t="s">
        <v>429</v>
      </c>
      <c r="AN62" s="332" t="s">
        <v>497</v>
      </c>
      <c r="AO62" s="332" t="s">
        <v>523</v>
      </c>
      <c r="AP62" s="332" t="s">
        <v>1580</v>
      </c>
      <c r="AQ62" s="332" t="s">
        <v>1581</v>
      </c>
      <c r="AR62" s="332" t="s">
        <v>67</v>
      </c>
      <c r="AS62" s="332" t="s">
        <v>601</v>
      </c>
      <c r="AT62" s="332" t="s">
        <v>952</v>
      </c>
      <c r="AU62" s="332" t="s">
        <v>1016</v>
      </c>
      <c r="AV62" s="332" t="s">
        <v>1582</v>
      </c>
      <c r="AW62" s="332" t="s">
        <v>1583</v>
      </c>
    </row>
    <row r="63" spans="1:49" hidden="1">
      <c r="A63" s="231"/>
      <c r="B63" s="331"/>
      <c r="C63" s="332"/>
      <c r="D63" s="332"/>
      <c r="E63" s="332"/>
      <c r="F63" s="332"/>
      <c r="G63" s="332"/>
      <c r="H63" s="332"/>
      <c r="I63" s="332"/>
      <c r="J63" s="332"/>
      <c r="K63" s="332"/>
      <c r="L63" s="332"/>
      <c r="M63" s="332"/>
      <c r="N63" s="332"/>
      <c r="O63" s="332"/>
      <c r="P63" s="332"/>
      <c r="Q63" s="332"/>
      <c r="R63" s="332"/>
      <c r="S63" s="332"/>
      <c r="T63" s="332"/>
      <c r="U63" s="332"/>
      <c r="V63" s="332"/>
      <c r="W63" s="332"/>
      <c r="X63" s="332"/>
      <c r="Y63" s="332"/>
      <c r="Z63" s="332"/>
      <c r="AA63" s="332"/>
      <c r="AB63" s="332"/>
      <c r="AC63" s="332"/>
      <c r="AD63" s="332"/>
      <c r="AE63" s="332"/>
      <c r="AF63" s="332"/>
      <c r="AG63" s="332"/>
      <c r="AH63" s="332"/>
      <c r="AI63" s="332"/>
      <c r="AJ63" s="332"/>
      <c r="AK63" s="332"/>
      <c r="AL63" s="332"/>
      <c r="AM63" s="332"/>
      <c r="AN63" s="332"/>
      <c r="AO63" s="332"/>
      <c r="AP63" s="332"/>
      <c r="AQ63" s="332"/>
      <c r="AR63" s="332"/>
      <c r="AS63" s="332"/>
      <c r="AT63" s="332"/>
      <c r="AU63" s="332"/>
      <c r="AV63" s="332"/>
      <c r="AW63" s="332"/>
    </row>
    <row r="64" spans="1:49" hidden="1">
      <c r="A64" s="233" t="s">
        <v>303</v>
      </c>
      <c r="B64" s="331"/>
      <c r="C64" s="332"/>
      <c r="D64" s="332"/>
      <c r="E64" s="332"/>
      <c r="F64" s="332"/>
      <c r="G64" s="332"/>
      <c r="H64" s="332"/>
      <c r="I64" s="332"/>
      <c r="J64" s="332"/>
      <c r="K64" s="332"/>
      <c r="L64" s="332"/>
      <c r="M64" s="332"/>
      <c r="N64" s="332"/>
      <c r="O64" s="332"/>
      <c r="P64" s="332"/>
      <c r="Q64" s="332"/>
      <c r="R64" s="332"/>
      <c r="S64" s="332"/>
      <c r="T64" s="332"/>
      <c r="U64" s="332"/>
      <c r="V64" s="332"/>
      <c r="W64" s="332"/>
      <c r="X64" s="332"/>
      <c r="Y64" s="332"/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  <c r="AJ64" s="332"/>
      <c r="AK64" s="332"/>
      <c r="AL64" s="332"/>
      <c r="AM64" s="332"/>
      <c r="AN64" s="332"/>
      <c r="AO64" s="332"/>
      <c r="AP64" s="332"/>
      <c r="AQ64" s="332"/>
      <c r="AR64" s="332"/>
      <c r="AS64" s="332"/>
      <c r="AT64" s="332"/>
      <c r="AU64" s="332"/>
      <c r="AV64" s="332"/>
      <c r="AW64" s="332"/>
    </row>
    <row r="65" spans="1:49" hidden="1">
      <c r="A65" s="214" t="s">
        <v>304</v>
      </c>
      <c r="B65" s="331" t="s">
        <v>1584</v>
      </c>
      <c r="C65" s="332" t="s">
        <v>1038</v>
      </c>
      <c r="D65" s="332" t="s">
        <v>1243</v>
      </c>
      <c r="E65" s="332" t="s">
        <v>1234</v>
      </c>
      <c r="F65" s="332" t="s">
        <v>643</v>
      </c>
      <c r="G65" s="332" t="s">
        <v>335</v>
      </c>
      <c r="H65" s="332" t="s">
        <v>1585</v>
      </c>
      <c r="I65" s="332" t="s">
        <v>1114</v>
      </c>
      <c r="J65" s="332" t="s">
        <v>58</v>
      </c>
      <c r="K65" s="332" t="s">
        <v>118</v>
      </c>
      <c r="L65" s="332" t="s">
        <v>59</v>
      </c>
      <c r="M65" s="332" t="s">
        <v>1451</v>
      </c>
      <c r="N65" s="332" t="s">
        <v>954</v>
      </c>
      <c r="O65" s="332" t="s">
        <v>321</v>
      </c>
      <c r="P65" s="332" t="s">
        <v>58</v>
      </c>
      <c r="Q65" s="332" t="s">
        <v>119</v>
      </c>
      <c r="R65" s="332" t="s">
        <v>59</v>
      </c>
      <c r="S65" s="332" t="s">
        <v>1586</v>
      </c>
      <c r="T65" s="332" t="s">
        <v>1587</v>
      </c>
      <c r="U65" s="332" t="s">
        <v>740</v>
      </c>
      <c r="V65" s="332" t="s">
        <v>193</v>
      </c>
      <c r="W65" s="332" t="s">
        <v>200</v>
      </c>
      <c r="X65" s="332" t="s">
        <v>826</v>
      </c>
      <c r="Y65" s="332" t="s">
        <v>341</v>
      </c>
      <c r="Z65" s="332" t="s">
        <v>190</v>
      </c>
      <c r="AA65" s="332" t="s">
        <v>215</v>
      </c>
      <c r="AB65" s="332" t="s">
        <v>58</v>
      </c>
      <c r="AC65" s="332" t="s">
        <v>119</v>
      </c>
      <c r="AD65" s="332" t="s">
        <v>59</v>
      </c>
      <c r="AE65" s="332" t="s">
        <v>1588</v>
      </c>
      <c r="AF65" s="332" t="s">
        <v>1589</v>
      </c>
      <c r="AG65" s="332" t="s">
        <v>344</v>
      </c>
      <c r="AH65" s="332" t="s">
        <v>58</v>
      </c>
      <c r="AI65" s="332" t="s">
        <v>118</v>
      </c>
      <c r="AJ65" s="332" t="s">
        <v>59</v>
      </c>
      <c r="AK65" s="332" t="s">
        <v>630</v>
      </c>
      <c r="AL65" s="332" t="s">
        <v>1590</v>
      </c>
      <c r="AM65" s="332" t="s">
        <v>642</v>
      </c>
      <c r="AN65" s="332" t="s">
        <v>58</v>
      </c>
      <c r="AO65" s="332" t="s">
        <v>119</v>
      </c>
      <c r="AP65" s="332" t="s">
        <v>59</v>
      </c>
      <c r="AQ65" s="332" t="s">
        <v>1591</v>
      </c>
      <c r="AR65" s="332" t="s">
        <v>868</v>
      </c>
      <c r="AS65" s="332" t="s">
        <v>997</v>
      </c>
      <c r="AT65" s="332" t="s">
        <v>58</v>
      </c>
      <c r="AU65" s="332" t="s">
        <v>119</v>
      </c>
      <c r="AV65" s="332" t="s">
        <v>59</v>
      </c>
      <c r="AW65" s="332" t="s">
        <v>608</v>
      </c>
    </row>
    <row r="66" spans="1:49" hidden="1">
      <c r="A66" s="221" t="s">
        <v>306</v>
      </c>
      <c r="B66" s="331" t="s">
        <v>1592</v>
      </c>
      <c r="C66" s="332" t="s">
        <v>213</v>
      </c>
      <c r="D66" s="332" t="s">
        <v>1593</v>
      </c>
      <c r="E66" s="332" t="s">
        <v>564</v>
      </c>
      <c r="F66" s="332" t="s">
        <v>634</v>
      </c>
      <c r="G66" s="332" t="s">
        <v>299</v>
      </c>
      <c r="H66" s="332" t="s">
        <v>1594</v>
      </c>
      <c r="I66" s="332" t="s">
        <v>1561</v>
      </c>
      <c r="J66" s="332" t="s">
        <v>741</v>
      </c>
      <c r="K66" s="332" t="s">
        <v>128</v>
      </c>
      <c r="L66" s="332" t="s">
        <v>676</v>
      </c>
      <c r="M66" s="332" t="s">
        <v>630</v>
      </c>
      <c r="N66" s="332" t="s">
        <v>1595</v>
      </c>
      <c r="O66" s="332" t="s">
        <v>523</v>
      </c>
      <c r="P66" s="332" t="s">
        <v>58</v>
      </c>
      <c r="Q66" s="332" t="s">
        <v>119</v>
      </c>
      <c r="R66" s="332" t="s">
        <v>59</v>
      </c>
      <c r="S66" s="332" t="s">
        <v>1596</v>
      </c>
      <c r="T66" s="332" t="s">
        <v>1597</v>
      </c>
      <c r="U66" s="332" t="s">
        <v>1292</v>
      </c>
      <c r="V66" s="332" t="s">
        <v>1026</v>
      </c>
      <c r="W66" s="332" t="s">
        <v>1598</v>
      </c>
      <c r="X66" s="332" t="s">
        <v>424</v>
      </c>
      <c r="Y66" s="332" t="s">
        <v>332</v>
      </c>
      <c r="Z66" s="332" t="s">
        <v>1590</v>
      </c>
      <c r="AA66" s="332" t="s">
        <v>755</v>
      </c>
      <c r="AB66" s="332" t="s">
        <v>125</v>
      </c>
      <c r="AC66" s="332" t="s">
        <v>985</v>
      </c>
      <c r="AD66" s="332" t="s">
        <v>1599</v>
      </c>
      <c r="AE66" s="332" t="s">
        <v>1600</v>
      </c>
      <c r="AF66" s="332" t="s">
        <v>1601</v>
      </c>
      <c r="AG66" s="332" t="s">
        <v>1602</v>
      </c>
      <c r="AH66" s="332" t="s">
        <v>706</v>
      </c>
      <c r="AI66" s="332" t="s">
        <v>114</v>
      </c>
      <c r="AJ66" s="332" t="s">
        <v>691</v>
      </c>
      <c r="AK66" s="332" t="s">
        <v>696</v>
      </c>
      <c r="AL66" s="332" t="s">
        <v>609</v>
      </c>
      <c r="AM66" s="332" t="s">
        <v>720</v>
      </c>
      <c r="AN66" s="332" t="s">
        <v>1022</v>
      </c>
      <c r="AO66" s="332" t="s">
        <v>115</v>
      </c>
      <c r="AP66" s="332" t="s">
        <v>194</v>
      </c>
      <c r="AQ66" s="332" t="s">
        <v>637</v>
      </c>
      <c r="AR66" s="332" t="s">
        <v>874</v>
      </c>
      <c r="AS66" s="332" t="s">
        <v>601</v>
      </c>
      <c r="AT66" s="332" t="s">
        <v>58</v>
      </c>
      <c r="AU66" s="332" t="s">
        <v>119</v>
      </c>
      <c r="AV66" s="332" t="s">
        <v>59</v>
      </c>
      <c r="AW66" s="332" t="s">
        <v>1603</v>
      </c>
    </row>
    <row r="67" spans="1:49" hidden="1">
      <c r="A67" s="214" t="s">
        <v>307</v>
      </c>
      <c r="B67" s="331" t="s">
        <v>1604</v>
      </c>
      <c r="C67" s="332" t="s">
        <v>1223</v>
      </c>
      <c r="D67" s="332" t="s">
        <v>1605</v>
      </c>
      <c r="E67" s="332" t="s">
        <v>1499</v>
      </c>
      <c r="F67" s="332" t="s">
        <v>1606</v>
      </c>
      <c r="G67" s="332" t="s">
        <v>279</v>
      </c>
      <c r="H67" s="332" t="s">
        <v>1607</v>
      </c>
      <c r="I67" s="332" t="s">
        <v>1213</v>
      </c>
      <c r="J67" s="332" t="s">
        <v>1608</v>
      </c>
      <c r="K67" s="332" t="s">
        <v>1360</v>
      </c>
      <c r="L67" s="332" t="s">
        <v>677</v>
      </c>
      <c r="M67" s="332" t="s">
        <v>696</v>
      </c>
      <c r="N67" s="332" t="s">
        <v>1201</v>
      </c>
      <c r="O67" s="332" t="s">
        <v>202</v>
      </c>
      <c r="P67" s="332" t="s">
        <v>697</v>
      </c>
      <c r="Q67" s="332" t="s">
        <v>132</v>
      </c>
      <c r="R67" s="332" t="s">
        <v>1609</v>
      </c>
      <c r="S67" s="332" t="s">
        <v>1610</v>
      </c>
      <c r="T67" s="332" t="s">
        <v>1611</v>
      </c>
      <c r="U67" s="332" t="s">
        <v>1612</v>
      </c>
      <c r="V67" s="332" t="s">
        <v>1613</v>
      </c>
      <c r="W67" s="332" t="s">
        <v>1602</v>
      </c>
      <c r="X67" s="332" t="s">
        <v>411</v>
      </c>
      <c r="Y67" s="332" t="s">
        <v>1392</v>
      </c>
      <c r="Z67" s="332" t="s">
        <v>1614</v>
      </c>
      <c r="AA67" s="332" t="s">
        <v>751</v>
      </c>
      <c r="AB67" s="332" t="s">
        <v>77</v>
      </c>
      <c r="AC67" s="332" t="s">
        <v>1047</v>
      </c>
      <c r="AD67" s="332" t="s">
        <v>676</v>
      </c>
      <c r="AE67" s="332" t="s">
        <v>1460</v>
      </c>
      <c r="AF67" s="332" t="s">
        <v>1357</v>
      </c>
      <c r="AG67" s="332" t="s">
        <v>1060</v>
      </c>
      <c r="AH67" s="332" t="s">
        <v>1166</v>
      </c>
      <c r="AI67" s="332" t="s">
        <v>642</v>
      </c>
      <c r="AJ67" s="332" t="s">
        <v>851</v>
      </c>
      <c r="AK67" s="332" t="s">
        <v>1493</v>
      </c>
      <c r="AL67" s="332" t="s">
        <v>1615</v>
      </c>
      <c r="AM67" s="332" t="s">
        <v>271</v>
      </c>
      <c r="AN67" s="332" t="s">
        <v>1067</v>
      </c>
      <c r="AO67" s="332" t="s">
        <v>657</v>
      </c>
      <c r="AP67" s="332" t="s">
        <v>1568</v>
      </c>
      <c r="AQ67" s="332" t="s">
        <v>1616</v>
      </c>
      <c r="AR67" s="332" t="s">
        <v>64</v>
      </c>
      <c r="AS67" s="332" t="s">
        <v>1080</v>
      </c>
      <c r="AT67" s="332" t="s">
        <v>58</v>
      </c>
      <c r="AU67" s="332" t="s">
        <v>119</v>
      </c>
      <c r="AV67" s="332" t="s">
        <v>59</v>
      </c>
      <c r="AW67" s="332" t="s">
        <v>1617</v>
      </c>
    </row>
    <row r="68" spans="1:49" hidden="1">
      <c r="A68" s="221" t="s">
        <v>309</v>
      </c>
      <c r="B68" s="331" t="s">
        <v>1618</v>
      </c>
      <c r="C68" s="332" t="s">
        <v>1598</v>
      </c>
      <c r="D68" s="332" t="s">
        <v>1619</v>
      </c>
      <c r="E68" s="332" t="s">
        <v>1620</v>
      </c>
      <c r="F68" s="332" t="s">
        <v>1419</v>
      </c>
      <c r="G68" s="332" t="s">
        <v>279</v>
      </c>
      <c r="H68" s="332" t="s">
        <v>1621</v>
      </c>
      <c r="I68" s="332" t="s">
        <v>1622</v>
      </c>
      <c r="J68" s="332" t="s">
        <v>1623</v>
      </c>
      <c r="K68" s="332" t="s">
        <v>429</v>
      </c>
      <c r="L68" s="332" t="s">
        <v>647</v>
      </c>
      <c r="M68" s="332" t="s">
        <v>1429</v>
      </c>
      <c r="N68" s="332" t="s">
        <v>1624</v>
      </c>
      <c r="O68" s="332" t="s">
        <v>113</v>
      </c>
      <c r="P68" s="332" t="s">
        <v>1625</v>
      </c>
      <c r="Q68" s="332" t="s">
        <v>438</v>
      </c>
      <c r="R68" s="332" t="s">
        <v>1626</v>
      </c>
      <c r="S68" s="332" t="s">
        <v>1627</v>
      </c>
      <c r="T68" s="332" t="s">
        <v>1628</v>
      </c>
      <c r="U68" s="332" t="s">
        <v>764</v>
      </c>
      <c r="V68" s="332" t="s">
        <v>1629</v>
      </c>
      <c r="W68" s="332" t="s">
        <v>1257</v>
      </c>
      <c r="X68" s="332" t="s">
        <v>1477</v>
      </c>
      <c r="Y68" s="332" t="s">
        <v>1630</v>
      </c>
      <c r="Z68" s="332" t="s">
        <v>1631</v>
      </c>
      <c r="AA68" s="332" t="s">
        <v>702</v>
      </c>
      <c r="AB68" s="332" t="s">
        <v>1037</v>
      </c>
      <c r="AC68" s="332" t="s">
        <v>444</v>
      </c>
      <c r="AD68" s="332" t="s">
        <v>1632</v>
      </c>
      <c r="AE68" s="332" t="s">
        <v>1633</v>
      </c>
      <c r="AF68" s="332" t="s">
        <v>1634</v>
      </c>
      <c r="AG68" s="332" t="s">
        <v>1635</v>
      </c>
      <c r="AH68" s="332" t="s">
        <v>1636</v>
      </c>
      <c r="AI68" s="332" t="s">
        <v>323</v>
      </c>
      <c r="AJ68" s="332" t="s">
        <v>864</v>
      </c>
      <c r="AK68" s="332" t="s">
        <v>341</v>
      </c>
      <c r="AL68" s="332" t="s">
        <v>659</v>
      </c>
      <c r="AM68" s="332" t="s">
        <v>568</v>
      </c>
      <c r="AN68" s="332" t="s">
        <v>635</v>
      </c>
      <c r="AO68" s="332" t="s">
        <v>1637</v>
      </c>
      <c r="AP68" s="332" t="s">
        <v>1638</v>
      </c>
      <c r="AQ68" s="332" t="s">
        <v>1423</v>
      </c>
      <c r="AR68" s="332" t="s">
        <v>605</v>
      </c>
      <c r="AS68" s="332" t="s">
        <v>460</v>
      </c>
      <c r="AT68" s="332" t="s">
        <v>737</v>
      </c>
      <c r="AU68" s="332" t="s">
        <v>1029</v>
      </c>
      <c r="AV68" s="332" t="s">
        <v>1639</v>
      </c>
      <c r="AW68" s="332" t="s">
        <v>658</v>
      </c>
    </row>
    <row r="69" spans="1:49" hidden="1">
      <c r="A69" s="214" t="s">
        <v>311</v>
      </c>
      <c r="B69" s="331" t="s">
        <v>1640</v>
      </c>
      <c r="C69" s="332" t="s">
        <v>1234</v>
      </c>
      <c r="D69" s="332" t="s">
        <v>1641</v>
      </c>
      <c r="E69" s="332" t="s">
        <v>749</v>
      </c>
      <c r="F69" s="332" t="s">
        <v>1642</v>
      </c>
      <c r="G69" s="332" t="s">
        <v>578</v>
      </c>
      <c r="H69" s="332" t="s">
        <v>1643</v>
      </c>
      <c r="I69" s="332" t="s">
        <v>434</v>
      </c>
      <c r="J69" s="332" t="s">
        <v>1644</v>
      </c>
      <c r="K69" s="332" t="s">
        <v>576</v>
      </c>
      <c r="L69" s="332" t="s">
        <v>1645</v>
      </c>
      <c r="M69" s="332" t="s">
        <v>1646</v>
      </c>
      <c r="N69" s="332" t="s">
        <v>730</v>
      </c>
      <c r="O69" s="332" t="s">
        <v>686</v>
      </c>
      <c r="P69" s="332" t="s">
        <v>843</v>
      </c>
      <c r="Q69" s="332" t="s">
        <v>116</v>
      </c>
      <c r="R69" s="332" t="s">
        <v>1647</v>
      </c>
      <c r="S69" s="332" t="s">
        <v>1648</v>
      </c>
      <c r="T69" s="332" t="s">
        <v>1649</v>
      </c>
      <c r="U69" s="332" t="s">
        <v>1410</v>
      </c>
      <c r="V69" s="332" t="s">
        <v>1650</v>
      </c>
      <c r="W69" s="332" t="s">
        <v>1651</v>
      </c>
      <c r="X69" s="332" t="s">
        <v>1652</v>
      </c>
      <c r="Y69" s="332" t="s">
        <v>614</v>
      </c>
      <c r="Z69" s="332" t="s">
        <v>1330</v>
      </c>
      <c r="AA69" s="332" t="s">
        <v>667</v>
      </c>
      <c r="AB69" s="332" t="s">
        <v>1067</v>
      </c>
      <c r="AC69" s="332" t="s">
        <v>501</v>
      </c>
      <c r="AD69" s="332" t="s">
        <v>1653</v>
      </c>
      <c r="AE69" s="332" t="s">
        <v>1434</v>
      </c>
      <c r="AF69" s="332" t="s">
        <v>1654</v>
      </c>
      <c r="AG69" s="332" t="s">
        <v>511</v>
      </c>
      <c r="AH69" s="332" t="s">
        <v>571</v>
      </c>
      <c r="AI69" s="332" t="s">
        <v>112</v>
      </c>
      <c r="AJ69" s="332" t="s">
        <v>1655</v>
      </c>
      <c r="AK69" s="332" t="s">
        <v>629</v>
      </c>
      <c r="AL69" s="332" t="s">
        <v>1656</v>
      </c>
      <c r="AM69" s="332" t="s">
        <v>1657</v>
      </c>
      <c r="AN69" s="332" t="s">
        <v>1658</v>
      </c>
      <c r="AO69" s="332" t="s">
        <v>762</v>
      </c>
      <c r="AP69" s="332" t="s">
        <v>1652</v>
      </c>
      <c r="AQ69" s="332" t="s">
        <v>1659</v>
      </c>
      <c r="AR69" s="332" t="s">
        <v>1061</v>
      </c>
      <c r="AS69" s="332" t="s">
        <v>1151</v>
      </c>
      <c r="AT69" s="332" t="s">
        <v>60</v>
      </c>
      <c r="AU69" s="332" t="s">
        <v>1007</v>
      </c>
      <c r="AV69" s="332" t="s">
        <v>1660</v>
      </c>
      <c r="AW69" s="332" t="s">
        <v>1661</v>
      </c>
    </row>
    <row r="70" spans="1:49" hidden="1">
      <c r="A70" s="221" t="s">
        <v>312</v>
      </c>
      <c r="B70" s="331" t="s">
        <v>1662</v>
      </c>
      <c r="C70" s="332" t="s">
        <v>720</v>
      </c>
      <c r="D70" s="332" t="s">
        <v>1663</v>
      </c>
      <c r="E70" s="332" t="s">
        <v>507</v>
      </c>
      <c r="F70" s="332" t="s">
        <v>1664</v>
      </c>
      <c r="G70" s="332" t="s">
        <v>337</v>
      </c>
      <c r="H70" s="332" t="s">
        <v>454</v>
      </c>
      <c r="I70" s="332" t="s">
        <v>1665</v>
      </c>
      <c r="J70" s="332" t="s">
        <v>1449</v>
      </c>
      <c r="K70" s="332" t="s">
        <v>301</v>
      </c>
      <c r="L70" s="332" t="s">
        <v>1666</v>
      </c>
      <c r="M70" s="332" t="s">
        <v>1667</v>
      </c>
      <c r="N70" s="332" t="s">
        <v>1668</v>
      </c>
      <c r="O70" s="332" t="s">
        <v>116</v>
      </c>
      <c r="P70" s="332" t="s">
        <v>497</v>
      </c>
      <c r="Q70" s="332" t="s">
        <v>1000</v>
      </c>
      <c r="R70" s="332" t="s">
        <v>1669</v>
      </c>
      <c r="S70" s="332" t="s">
        <v>1670</v>
      </c>
      <c r="T70" s="332" t="s">
        <v>1671</v>
      </c>
      <c r="U70" s="332" t="s">
        <v>1484</v>
      </c>
      <c r="V70" s="332" t="s">
        <v>1672</v>
      </c>
      <c r="W70" s="332" t="s">
        <v>591</v>
      </c>
      <c r="X70" s="332" t="s">
        <v>1673</v>
      </c>
      <c r="Y70" s="332" t="s">
        <v>1633</v>
      </c>
      <c r="Z70" s="332" t="s">
        <v>1330</v>
      </c>
      <c r="AA70" s="332" t="s">
        <v>762</v>
      </c>
      <c r="AB70" s="332" t="s">
        <v>1658</v>
      </c>
      <c r="AC70" s="332" t="s">
        <v>1093</v>
      </c>
      <c r="AD70" s="332" t="s">
        <v>1674</v>
      </c>
      <c r="AE70" s="332" t="s">
        <v>1675</v>
      </c>
      <c r="AF70" s="332" t="s">
        <v>1676</v>
      </c>
      <c r="AG70" s="332" t="s">
        <v>1677</v>
      </c>
      <c r="AH70" s="332" t="s">
        <v>1678</v>
      </c>
      <c r="AI70" s="332" t="s">
        <v>1299</v>
      </c>
      <c r="AJ70" s="332" t="s">
        <v>1679</v>
      </c>
      <c r="AK70" s="332" t="s">
        <v>1600</v>
      </c>
      <c r="AL70" s="332" t="s">
        <v>866</v>
      </c>
      <c r="AM70" s="332" t="s">
        <v>755</v>
      </c>
      <c r="AN70" s="332" t="s">
        <v>522</v>
      </c>
      <c r="AO70" s="332" t="s">
        <v>686</v>
      </c>
      <c r="AP70" s="332" t="s">
        <v>1680</v>
      </c>
      <c r="AQ70" s="332" t="s">
        <v>1681</v>
      </c>
      <c r="AR70" s="332" t="s">
        <v>125</v>
      </c>
      <c r="AS70" s="332" t="s">
        <v>205</v>
      </c>
      <c r="AT70" s="332" t="s">
        <v>63</v>
      </c>
      <c r="AU70" s="332" t="s">
        <v>607</v>
      </c>
      <c r="AV70" s="332" t="s">
        <v>1682</v>
      </c>
      <c r="AW70" s="332" t="s">
        <v>1683</v>
      </c>
    </row>
    <row r="71" spans="1:49" hidden="1">
      <c r="A71" s="231"/>
      <c r="B71" s="331"/>
      <c r="C71" s="332"/>
      <c r="D71" s="332"/>
      <c r="E71" s="332"/>
      <c r="F71" s="332"/>
      <c r="G71" s="332"/>
      <c r="H71" s="332"/>
      <c r="I71" s="332"/>
      <c r="J71" s="332"/>
      <c r="K71" s="332"/>
      <c r="L71" s="332"/>
      <c r="M71" s="332"/>
      <c r="N71" s="332"/>
      <c r="O71" s="332"/>
      <c r="P71" s="332"/>
      <c r="Q71" s="332"/>
      <c r="R71" s="332"/>
      <c r="S71" s="332"/>
      <c r="T71" s="332"/>
      <c r="U71" s="332"/>
      <c r="V71" s="332"/>
      <c r="W71" s="332"/>
      <c r="X71" s="332"/>
      <c r="Y71" s="332"/>
      <c r="Z71" s="332"/>
      <c r="AA71" s="332"/>
      <c r="AB71" s="332"/>
      <c r="AC71" s="332"/>
      <c r="AD71" s="332"/>
      <c r="AE71" s="332"/>
      <c r="AF71" s="332"/>
      <c r="AG71" s="332"/>
      <c r="AH71" s="332"/>
      <c r="AI71" s="332"/>
      <c r="AJ71" s="332"/>
      <c r="AK71" s="332"/>
      <c r="AL71" s="332"/>
      <c r="AM71" s="332"/>
      <c r="AN71" s="332"/>
      <c r="AO71" s="332"/>
      <c r="AP71" s="332"/>
      <c r="AQ71" s="332"/>
      <c r="AR71" s="332"/>
      <c r="AS71" s="332"/>
      <c r="AT71" s="332"/>
      <c r="AU71" s="332"/>
      <c r="AV71" s="332"/>
      <c r="AW71" s="332"/>
    </row>
    <row r="72" spans="1:49" hidden="1">
      <c r="A72" s="233" t="s">
        <v>314</v>
      </c>
      <c r="B72" s="331"/>
      <c r="C72" s="332"/>
      <c r="D72" s="332"/>
      <c r="E72" s="332"/>
      <c r="F72" s="332"/>
      <c r="G72" s="332"/>
      <c r="H72" s="332"/>
      <c r="I72" s="332"/>
      <c r="J72" s="332"/>
      <c r="K72" s="332"/>
      <c r="L72" s="332"/>
      <c r="M72" s="332"/>
      <c r="N72" s="332"/>
      <c r="O72" s="332"/>
      <c r="P72" s="332"/>
      <c r="Q72" s="332"/>
      <c r="R72" s="332"/>
      <c r="S72" s="332"/>
      <c r="T72" s="332"/>
      <c r="U72" s="332"/>
      <c r="V72" s="332"/>
      <c r="W72" s="332"/>
      <c r="X72" s="332"/>
      <c r="Y72" s="332"/>
      <c r="Z72" s="332"/>
      <c r="AA72" s="332"/>
      <c r="AB72" s="332"/>
      <c r="AC72" s="332"/>
      <c r="AD72" s="332"/>
      <c r="AE72" s="332"/>
      <c r="AF72" s="332"/>
      <c r="AG72" s="332"/>
      <c r="AH72" s="332"/>
      <c r="AI72" s="332"/>
      <c r="AJ72" s="332"/>
      <c r="AK72" s="332"/>
      <c r="AL72" s="332"/>
      <c r="AM72" s="332"/>
      <c r="AN72" s="332"/>
      <c r="AO72" s="332"/>
      <c r="AP72" s="332"/>
      <c r="AQ72" s="332"/>
      <c r="AR72" s="332"/>
      <c r="AS72" s="332"/>
      <c r="AT72" s="332"/>
      <c r="AU72" s="332"/>
      <c r="AV72" s="332"/>
      <c r="AW72" s="332"/>
    </row>
    <row r="73" spans="1:49" hidden="1">
      <c r="A73" s="214" t="s">
        <v>261</v>
      </c>
      <c r="B73" s="331" t="s">
        <v>315</v>
      </c>
      <c r="C73" s="332" t="s">
        <v>315</v>
      </c>
      <c r="D73" s="332" t="s">
        <v>1684</v>
      </c>
      <c r="E73" s="332" t="s">
        <v>1685</v>
      </c>
      <c r="F73" s="332" t="s">
        <v>1686</v>
      </c>
      <c r="G73" s="332" t="s">
        <v>1687</v>
      </c>
      <c r="H73" s="332" t="s">
        <v>315</v>
      </c>
      <c r="I73" s="332" t="s">
        <v>315</v>
      </c>
      <c r="J73" s="332" t="s">
        <v>1688</v>
      </c>
      <c r="K73" s="332" t="s">
        <v>1180</v>
      </c>
      <c r="L73" s="332" t="s">
        <v>832</v>
      </c>
      <c r="M73" s="332" t="s">
        <v>305</v>
      </c>
      <c r="N73" s="332" t="s">
        <v>315</v>
      </c>
      <c r="O73" s="332" t="s">
        <v>315</v>
      </c>
      <c r="P73" s="332" t="s">
        <v>945</v>
      </c>
      <c r="Q73" s="332" t="s">
        <v>458</v>
      </c>
      <c r="R73" s="332" t="s">
        <v>427</v>
      </c>
      <c r="S73" s="332" t="s">
        <v>1392</v>
      </c>
      <c r="T73" s="332" t="s">
        <v>315</v>
      </c>
      <c r="U73" s="332" t="s">
        <v>315</v>
      </c>
      <c r="V73" s="332" t="s">
        <v>1689</v>
      </c>
      <c r="W73" s="332" t="s">
        <v>1252</v>
      </c>
      <c r="X73" s="332" t="s">
        <v>849</v>
      </c>
      <c r="Y73" s="332" t="s">
        <v>279</v>
      </c>
      <c r="Z73" s="332" t="s">
        <v>315</v>
      </c>
      <c r="AA73" s="332" t="s">
        <v>315</v>
      </c>
      <c r="AB73" s="332" t="s">
        <v>1276</v>
      </c>
      <c r="AC73" s="332" t="s">
        <v>504</v>
      </c>
      <c r="AD73" s="332" t="s">
        <v>1690</v>
      </c>
      <c r="AE73" s="332" t="s">
        <v>699</v>
      </c>
      <c r="AF73" s="332" t="s">
        <v>315</v>
      </c>
      <c r="AG73" s="332" t="s">
        <v>315</v>
      </c>
      <c r="AH73" s="332" t="s">
        <v>1691</v>
      </c>
      <c r="AI73" s="332" t="s">
        <v>636</v>
      </c>
      <c r="AJ73" s="332" t="s">
        <v>1692</v>
      </c>
      <c r="AK73" s="332" t="s">
        <v>335</v>
      </c>
      <c r="AL73" s="332" t="s">
        <v>315</v>
      </c>
      <c r="AM73" s="332" t="s">
        <v>315</v>
      </c>
      <c r="AN73" s="332" t="s">
        <v>884</v>
      </c>
      <c r="AO73" s="332" t="s">
        <v>1055</v>
      </c>
      <c r="AP73" s="332" t="s">
        <v>661</v>
      </c>
      <c r="AQ73" s="332" t="s">
        <v>339</v>
      </c>
      <c r="AR73" s="332" t="s">
        <v>315</v>
      </c>
      <c r="AS73" s="332" t="s">
        <v>315</v>
      </c>
      <c r="AT73" s="332" t="s">
        <v>546</v>
      </c>
      <c r="AU73" s="332" t="s">
        <v>119</v>
      </c>
      <c r="AV73" s="332" t="s">
        <v>676</v>
      </c>
      <c r="AW73" s="332" t="s">
        <v>297</v>
      </c>
    </row>
    <row r="74" spans="1:49" hidden="1">
      <c r="A74" s="211" t="s">
        <v>317</v>
      </c>
      <c r="B74" s="331" t="s">
        <v>1693</v>
      </c>
      <c r="C74" s="332" t="s">
        <v>436</v>
      </c>
      <c r="D74" s="332" t="s">
        <v>1218</v>
      </c>
      <c r="E74" s="332" t="s">
        <v>1085</v>
      </c>
      <c r="F74" s="332" t="s">
        <v>665</v>
      </c>
      <c r="G74" s="332" t="s">
        <v>639</v>
      </c>
      <c r="H74" s="332" t="s">
        <v>1694</v>
      </c>
      <c r="I74" s="332" t="s">
        <v>1137</v>
      </c>
      <c r="J74" s="332" t="s">
        <v>681</v>
      </c>
      <c r="K74" s="332" t="s">
        <v>114</v>
      </c>
      <c r="L74" s="332" t="s">
        <v>643</v>
      </c>
      <c r="M74" s="332" t="s">
        <v>696</v>
      </c>
      <c r="N74" s="332" t="s">
        <v>1695</v>
      </c>
      <c r="O74" s="332" t="s">
        <v>442</v>
      </c>
      <c r="P74" s="332" t="s">
        <v>58</v>
      </c>
      <c r="Q74" s="332" t="s">
        <v>119</v>
      </c>
      <c r="R74" s="332" t="s">
        <v>59</v>
      </c>
      <c r="S74" s="332" t="s">
        <v>1696</v>
      </c>
      <c r="T74" s="332" t="s">
        <v>1697</v>
      </c>
      <c r="U74" s="332" t="s">
        <v>1698</v>
      </c>
      <c r="V74" s="332" t="s">
        <v>674</v>
      </c>
      <c r="W74" s="332" t="s">
        <v>504</v>
      </c>
      <c r="X74" s="332" t="s">
        <v>857</v>
      </c>
      <c r="Y74" s="332" t="s">
        <v>335</v>
      </c>
      <c r="Z74" s="332" t="s">
        <v>1699</v>
      </c>
      <c r="AA74" s="332" t="s">
        <v>443</v>
      </c>
      <c r="AB74" s="332" t="s">
        <v>58</v>
      </c>
      <c r="AC74" s="332" t="s">
        <v>119</v>
      </c>
      <c r="AD74" s="332" t="s">
        <v>59</v>
      </c>
      <c r="AE74" s="332" t="s">
        <v>1700</v>
      </c>
      <c r="AF74" s="332" t="s">
        <v>1701</v>
      </c>
      <c r="AG74" s="332" t="s">
        <v>754</v>
      </c>
      <c r="AH74" s="332" t="s">
        <v>67</v>
      </c>
      <c r="AI74" s="332" t="s">
        <v>498</v>
      </c>
      <c r="AJ74" s="332" t="s">
        <v>731</v>
      </c>
      <c r="AK74" s="332" t="s">
        <v>318</v>
      </c>
      <c r="AL74" s="332" t="s">
        <v>1702</v>
      </c>
      <c r="AM74" s="332" t="s">
        <v>1466</v>
      </c>
      <c r="AN74" s="332" t="s">
        <v>58</v>
      </c>
      <c r="AO74" s="332" t="s">
        <v>119</v>
      </c>
      <c r="AP74" s="332" t="s">
        <v>59</v>
      </c>
      <c r="AQ74" s="332" t="s">
        <v>746</v>
      </c>
      <c r="AR74" s="332" t="s">
        <v>1181</v>
      </c>
      <c r="AS74" s="332" t="s">
        <v>1038</v>
      </c>
      <c r="AT74" s="332" t="s">
        <v>58</v>
      </c>
      <c r="AU74" s="332" t="s">
        <v>119</v>
      </c>
      <c r="AV74" s="332" t="s">
        <v>59</v>
      </c>
      <c r="AW74" s="332" t="s">
        <v>1703</v>
      </c>
    </row>
    <row r="75" spans="1:49" hidden="1">
      <c r="A75" s="212" t="s">
        <v>319</v>
      </c>
      <c r="B75" s="331" t="s">
        <v>1584</v>
      </c>
      <c r="C75" s="332" t="s">
        <v>1038</v>
      </c>
      <c r="D75" s="332" t="s">
        <v>1243</v>
      </c>
      <c r="E75" s="332" t="s">
        <v>1234</v>
      </c>
      <c r="F75" s="332" t="s">
        <v>643</v>
      </c>
      <c r="G75" s="332" t="s">
        <v>335</v>
      </c>
      <c r="H75" s="332" t="s">
        <v>1585</v>
      </c>
      <c r="I75" s="332" t="s">
        <v>1114</v>
      </c>
      <c r="J75" s="332" t="s">
        <v>58</v>
      </c>
      <c r="K75" s="332" t="s">
        <v>118</v>
      </c>
      <c r="L75" s="332" t="s">
        <v>59</v>
      </c>
      <c r="M75" s="332" t="s">
        <v>1451</v>
      </c>
      <c r="N75" s="332" t="s">
        <v>954</v>
      </c>
      <c r="O75" s="332" t="s">
        <v>321</v>
      </c>
      <c r="P75" s="332" t="s">
        <v>58</v>
      </c>
      <c r="Q75" s="332" t="s">
        <v>119</v>
      </c>
      <c r="R75" s="332" t="s">
        <v>59</v>
      </c>
      <c r="S75" s="332" t="s">
        <v>1586</v>
      </c>
      <c r="T75" s="332" t="s">
        <v>1587</v>
      </c>
      <c r="U75" s="332" t="s">
        <v>740</v>
      </c>
      <c r="V75" s="332" t="s">
        <v>193</v>
      </c>
      <c r="W75" s="332" t="s">
        <v>200</v>
      </c>
      <c r="X75" s="332" t="s">
        <v>826</v>
      </c>
      <c r="Y75" s="332" t="s">
        <v>341</v>
      </c>
      <c r="Z75" s="332" t="s">
        <v>190</v>
      </c>
      <c r="AA75" s="332" t="s">
        <v>215</v>
      </c>
      <c r="AB75" s="332" t="s">
        <v>58</v>
      </c>
      <c r="AC75" s="332" t="s">
        <v>119</v>
      </c>
      <c r="AD75" s="332" t="s">
        <v>59</v>
      </c>
      <c r="AE75" s="332" t="s">
        <v>1588</v>
      </c>
      <c r="AF75" s="332" t="s">
        <v>1589</v>
      </c>
      <c r="AG75" s="332" t="s">
        <v>344</v>
      </c>
      <c r="AH75" s="332" t="s">
        <v>58</v>
      </c>
      <c r="AI75" s="332" t="s">
        <v>118</v>
      </c>
      <c r="AJ75" s="332" t="s">
        <v>59</v>
      </c>
      <c r="AK75" s="332" t="s">
        <v>630</v>
      </c>
      <c r="AL75" s="332" t="s">
        <v>1590</v>
      </c>
      <c r="AM75" s="332" t="s">
        <v>642</v>
      </c>
      <c r="AN75" s="332" t="s">
        <v>58</v>
      </c>
      <c r="AO75" s="332" t="s">
        <v>119</v>
      </c>
      <c r="AP75" s="332" t="s">
        <v>59</v>
      </c>
      <c r="AQ75" s="332" t="s">
        <v>1591</v>
      </c>
      <c r="AR75" s="332" t="s">
        <v>868</v>
      </c>
      <c r="AS75" s="332" t="s">
        <v>997</v>
      </c>
      <c r="AT75" s="332" t="s">
        <v>58</v>
      </c>
      <c r="AU75" s="332" t="s">
        <v>119</v>
      </c>
      <c r="AV75" s="332" t="s">
        <v>59</v>
      </c>
      <c r="AW75" s="332" t="s">
        <v>608</v>
      </c>
    </row>
    <row r="76" spans="1:49" hidden="1">
      <c r="A76" s="213" t="s">
        <v>320</v>
      </c>
      <c r="B76" s="331" t="s">
        <v>1592</v>
      </c>
      <c r="C76" s="332" t="s">
        <v>213</v>
      </c>
      <c r="D76" s="332" t="s">
        <v>1704</v>
      </c>
      <c r="E76" s="332" t="s">
        <v>203</v>
      </c>
      <c r="F76" s="332" t="s">
        <v>875</v>
      </c>
      <c r="G76" s="332" t="s">
        <v>639</v>
      </c>
      <c r="H76" s="332" t="s">
        <v>1594</v>
      </c>
      <c r="I76" s="332" t="s">
        <v>1561</v>
      </c>
      <c r="J76" s="332" t="s">
        <v>681</v>
      </c>
      <c r="K76" s="332" t="s">
        <v>114</v>
      </c>
      <c r="L76" s="332" t="s">
        <v>853</v>
      </c>
      <c r="M76" s="332" t="s">
        <v>1630</v>
      </c>
      <c r="N76" s="332" t="s">
        <v>1595</v>
      </c>
      <c r="O76" s="332" t="s">
        <v>523</v>
      </c>
      <c r="P76" s="332" t="s">
        <v>58</v>
      </c>
      <c r="Q76" s="332" t="s">
        <v>119</v>
      </c>
      <c r="R76" s="332" t="s">
        <v>59</v>
      </c>
      <c r="S76" s="332" t="s">
        <v>1596</v>
      </c>
      <c r="T76" s="332" t="s">
        <v>1597</v>
      </c>
      <c r="U76" s="332" t="s">
        <v>1292</v>
      </c>
      <c r="V76" s="332" t="s">
        <v>134</v>
      </c>
      <c r="W76" s="332" t="s">
        <v>1151</v>
      </c>
      <c r="X76" s="332" t="s">
        <v>1705</v>
      </c>
      <c r="Y76" s="332" t="s">
        <v>1706</v>
      </c>
      <c r="Z76" s="332" t="s">
        <v>1590</v>
      </c>
      <c r="AA76" s="332" t="s">
        <v>755</v>
      </c>
      <c r="AB76" s="332" t="s">
        <v>58</v>
      </c>
      <c r="AC76" s="332" t="s">
        <v>119</v>
      </c>
      <c r="AD76" s="332" t="s">
        <v>59</v>
      </c>
      <c r="AE76" s="332" t="s">
        <v>1591</v>
      </c>
      <c r="AF76" s="332" t="s">
        <v>1601</v>
      </c>
      <c r="AG76" s="332" t="s">
        <v>1602</v>
      </c>
      <c r="AH76" s="332" t="s">
        <v>67</v>
      </c>
      <c r="AI76" s="332" t="s">
        <v>498</v>
      </c>
      <c r="AJ76" s="332" t="s">
        <v>1705</v>
      </c>
      <c r="AK76" s="332" t="s">
        <v>1706</v>
      </c>
      <c r="AL76" s="332" t="s">
        <v>609</v>
      </c>
      <c r="AM76" s="332" t="s">
        <v>720</v>
      </c>
      <c r="AN76" s="332" t="s">
        <v>58</v>
      </c>
      <c r="AO76" s="332" t="s">
        <v>119</v>
      </c>
      <c r="AP76" s="332" t="s">
        <v>59</v>
      </c>
      <c r="AQ76" s="332" t="s">
        <v>1707</v>
      </c>
      <c r="AR76" s="332" t="s">
        <v>874</v>
      </c>
      <c r="AS76" s="332" t="s">
        <v>601</v>
      </c>
      <c r="AT76" s="332" t="s">
        <v>58</v>
      </c>
      <c r="AU76" s="332" t="s">
        <v>119</v>
      </c>
      <c r="AV76" s="332" t="s">
        <v>59</v>
      </c>
      <c r="AW76" s="332" t="s">
        <v>1603</v>
      </c>
    </row>
    <row r="77" spans="1:49" hidden="1">
      <c r="A77" s="204" t="s">
        <v>322</v>
      </c>
      <c r="B77" s="331" t="s">
        <v>1301</v>
      </c>
      <c r="C77" s="332" t="s">
        <v>323</v>
      </c>
      <c r="D77" s="332" t="s">
        <v>1708</v>
      </c>
      <c r="E77" s="332" t="s">
        <v>1709</v>
      </c>
      <c r="F77" s="332" t="s">
        <v>1710</v>
      </c>
      <c r="G77" s="332" t="s">
        <v>639</v>
      </c>
      <c r="H77" s="332" t="s">
        <v>1311</v>
      </c>
      <c r="I77" s="332" t="s">
        <v>1711</v>
      </c>
      <c r="J77" s="332" t="s">
        <v>1216</v>
      </c>
      <c r="K77" s="332" t="s">
        <v>441</v>
      </c>
      <c r="L77" s="332" t="s">
        <v>669</v>
      </c>
      <c r="M77" s="332" t="s">
        <v>1706</v>
      </c>
      <c r="N77" s="332" t="s">
        <v>416</v>
      </c>
      <c r="O77" s="332" t="s">
        <v>1478</v>
      </c>
      <c r="P77" s="332" t="s">
        <v>534</v>
      </c>
      <c r="Q77" s="332" t="s">
        <v>1146</v>
      </c>
      <c r="R77" s="332" t="s">
        <v>832</v>
      </c>
      <c r="S77" s="332" t="s">
        <v>1429</v>
      </c>
      <c r="T77" s="332" t="s">
        <v>1325</v>
      </c>
      <c r="U77" s="332" t="s">
        <v>1712</v>
      </c>
      <c r="V77" s="332" t="s">
        <v>1713</v>
      </c>
      <c r="W77" s="332" t="s">
        <v>1114</v>
      </c>
      <c r="X77" s="332" t="s">
        <v>1710</v>
      </c>
      <c r="Y77" s="332" t="s">
        <v>335</v>
      </c>
      <c r="Z77" s="332" t="s">
        <v>1334</v>
      </c>
      <c r="AA77" s="332" t="s">
        <v>199</v>
      </c>
      <c r="AB77" s="332" t="s">
        <v>1181</v>
      </c>
      <c r="AC77" s="332" t="s">
        <v>1151</v>
      </c>
      <c r="AD77" s="332" t="s">
        <v>853</v>
      </c>
      <c r="AE77" s="332" t="s">
        <v>1392</v>
      </c>
      <c r="AF77" s="332" t="s">
        <v>1336</v>
      </c>
      <c r="AG77" s="332" t="s">
        <v>1714</v>
      </c>
      <c r="AH77" s="332" t="s">
        <v>1330</v>
      </c>
      <c r="AI77" s="332" t="s">
        <v>203</v>
      </c>
      <c r="AJ77" s="332" t="s">
        <v>739</v>
      </c>
      <c r="AK77" s="332" t="s">
        <v>279</v>
      </c>
      <c r="AL77" s="332" t="s">
        <v>1344</v>
      </c>
      <c r="AM77" s="332" t="s">
        <v>627</v>
      </c>
      <c r="AN77" s="332" t="s">
        <v>1079</v>
      </c>
      <c r="AO77" s="332" t="s">
        <v>441</v>
      </c>
      <c r="AP77" s="332" t="s">
        <v>418</v>
      </c>
      <c r="AQ77" s="332" t="s">
        <v>341</v>
      </c>
      <c r="AR77" s="332" t="s">
        <v>715</v>
      </c>
      <c r="AS77" s="332" t="s">
        <v>615</v>
      </c>
      <c r="AT77" s="332" t="s">
        <v>952</v>
      </c>
      <c r="AU77" s="332" t="s">
        <v>1235</v>
      </c>
      <c r="AV77" s="332" t="s">
        <v>70</v>
      </c>
      <c r="AW77" s="332" t="s">
        <v>1630</v>
      </c>
    </row>
    <row r="78" spans="1:49" hidden="1">
      <c r="A78" s="213" t="s">
        <v>324</v>
      </c>
      <c r="B78" s="331" t="s">
        <v>1604</v>
      </c>
      <c r="C78" s="332" t="s">
        <v>1223</v>
      </c>
      <c r="D78" s="332" t="s">
        <v>1715</v>
      </c>
      <c r="E78" s="332" t="s">
        <v>632</v>
      </c>
      <c r="F78" s="332" t="s">
        <v>669</v>
      </c>
      <c r="G78" s="332" t="s">
        <v>639</v>
      </c>
      <c r="H78" s="332" t="s">
        <v>1607</v>
      </c>
      <c r="I78" s="332" t="s">
        <v>1213</v>
      </c>
      <c r="J78" s="332" t="s">
        <v>1260</v>
      </c>
      <c r="K78" s="332" t="s">
        <v>514</v>
      </c>
      <c r="L78" s="332" t="s">
        <v>1716</v>
      </c>
      <c r="M78" s="332" t="s">
        <v>318</v>
      </c>
      <c r="N78" s="332" t="s">
        <v>1201</v>
      </c>
      <c r="O78" s="332" t="s">
        <v>202</v>
      </c>
      <c r="P78" s="332" t="s">
        <v>737</v>
      </c>
      <c r="Q78" s="332" t="s">
        <v>1146</v>
      </c>
      <c r="R78" s="332" t="s">
        <v>1686</v>
      </c>
      <c r="S78" s="332" t="s">
        <v>586</v>
      </c>
      <c r="T78" s="332" t="s">
        <v>1611</v>
      </c>
      <c r="U78" s="332" t="s">
        <v>1612</v>
      </c>
      <c r="V78" s="332" t="s">
        <v>1168</v>
      </c>
      <c r="W78" s="332" t="s">
        <v>433</v>
      </c>
      <c r="X78" s="332" t="s">
        <v>191</v>
      </c>
      <c r="Y78" s="332" t="s">
        <v>333</v>
      </c>
      <c r="Z78" s="332" t="s">
        <v>1614</v>
      </c>
      <c r="AA78" s="332" t="s">
        <v>751</v>
      </c>
      <c r="AB78" s="332" t="s">
        <v>58</v>
      </c>
      <c r="AC78" s="332" t="s">
        <v>119</v>
      </c>
      <c r="AD78" s="332" t="s">
        <v>59</v>
      </c>
      <c r="AE78" s="332" t="s">
        <v>1717</v>
      </c>
      <c r="AF78" s="332" t="s">
        <v>1357</v>
      </c>
      <c r="AG78" s="332" t="s">
        <v>1060</v>
      </c>
      <c r="AH78" s="332" t="s">
        <v>459</v>
      </c>
      <c r="AI78" s="332" t="s">
        <v>215</v>
      </c>
      <c r="AJ78" s="332" t="s">
        <v>876</v>
      </c>
      <c r="AK78" s="332" t="s">
        <v>284</v>
      </c>
      <c r="AL78" s="332" t="s">
        <v>1615</v>
      </c>
      <c r="AM78" s="332" t="s">
        <v>271</v>
      </c>
      <c r="AN78" s="332" t="s">
        <v>58</v>
      </c>
      <c r="AO78" s="332" t="s">
        <v>119</v>
      </c>
      <c r="AP78" s="332" t="s">
        <v>59</v>
      </c>
      <c r="AQ78" s="332" t="s">
        <v>690</v>
      </c>
      <c r="AR78" s="332" t="s">
        <v>64</v>
      </c>
      <c r="AS78" s="332" t="s">
        <v>1080</v>
      </c>
      <c r="AT78" s="332" t="s">
        <v>58</v>
      </c>
      <c r="AU78" s="332" t="s">
        <v>119</v>
      </c>
      <c r="AV78" s="332" t="s">
        <v>59</v>
      </c>
      <c r="AW78" s="332" t="s">
        <v>1617</v>
      </c>
    </row>
    <row r="79" spans="1:49" hidden="1">
      <c r="A79" s="212" t="s">
        <v>325</v>
      </c>
      <c r="B79" s="331" t="s">
        <v>1618</v>
      </c>
      <c r="C79" s="332" t="s">
        <v>1598</v>
      </c>
      <c r="D79" s="332" t="s">
        <v>1718</v>
      </c>
      <c r="E79" s="332" t="s">
        <v>1719</v>
      </c>
      <c r="F79" s="332" t="s">
        <v>72</v>
      </c>
      <c r="G79" s="332" t="s">
        <v>1706</v>
      </c>
      <c r="H79" s="332" t="s">
        <v>1621</v>
      </c>
      <c r="I79" s="332" t="s">
        <v>1622</v>
      </c>
      <c r="J79" s="332" t="s">
        <v>1178</v>
      </c>
      <c r="K79" s="332" t="s">
        <v>1227</v>
      </c>
      <c r="L79" s="332" t="s">
        <v>1710</v>
      </c>
      <c r="M79" s="332" t="s">
        <v>282</v>
      </c>
      <c r="N79" s="332" t="s">
        <v>1624</v>
      </c>
      <c r="O79" s="332" t="s">
        <v>113</v>
      </c>
      <c r="P79" s="332" t="s">
        <v>868</v>
      </c>
      <c r="Q79" s="332" t="s">
        <v>1046</v>
      </c>
      <c r="R79" s="332" t="s">
        <v>423</v>
      </c>
      <c r="S79" s="332" t="s">
        <v>282</v>
      </c>
      <c r="T79" s="332" t="s">
        <v>1628</v>
      </c>
      <c r="U79" s="332" t="s">
        <v>764</v>
      </c>
      <c r="V79" s="332" t="s">
        <v>1221</v>
      </c>
      <c r="W79" s="332" t="s">
        <v>495</v>
      </c>
      <c r="X79" s="332" t="s">
        <v>698</v>
      </c>
      <c r="Y79" s="332" t="s">
        <v>1720</v>
      </c>
      <c r="Z79" s="332" t="s">
        <v>1631</v>
      </c>
      <c r="AA79" s="332" t="s">
        <v>702</v>
      </c>
      <c r="AB79" s="332" t="s">
        <v>1181</v>
      </c>
      <c r="AC79" s="332" t="s">
        <v>1151</v>
      </c>
      <c r="AD79" s="332" t="s">
        <v>1721</v>
      </c>
      <c r="AE79" s="332" t="s">
        <v>313</v>
      </c>
      <c r="AF79" s="332" t="s">
        <v>1634</v>
      </c>
      <c r="AG79" s="332" t="s">
        <v>1635</v>
      </c>
      <c r="AH79" s="332" t="s">
        <v>866</v>
      </c>
      <c r="AI79" s="332" t="s">
        <v>203</v>
      </c>
      <c r="AJ79" s="332" t="s">
        <v>736</v>
      </c>
      <c r="AK79" s="332" t="s">
        <v>330</v>
      </c>
      <c r="AL79" s="332" t="s">
        <v>659</v>
      </c>
      <c r="AM79" s="332" t="s">
        <v>568</v>
      </c>
      <c r="AN79" s="332" t="s">
        <v>1079</v>
      </c>
      <c r="AO79" s="332" t="s">
        <v>441</v>
      </c>
      <c r="AP79" s="332" t="s">
        <v>422</v>
      </c>
      <c r="AQ79" s="332" t="s">
        <v>758</v>
      </c>
      <c r="AR79" s="332" t="s">
        <v>605</v>
      </c>
      <c r="AS79" s="332" t="s">
        <v>460</v>
      </c>
      <c r="AT79" s="332" t="s">
        <v>952</v>
      </c>
      <c r="AU79" s="332" t="s">
        <v>1235</v>
      </c>
      <c r="AV79" s="332" t="s">
        <v>425</v>
      </c>
      <c r="AW79" s="332" t="s">
        <v>1722</v>
      </c>
    </row>
    <row r="80" spans="1:49" hidden="1">
      <c r="A80" s="211" t="s">
        <v>327</v>
      </c>
      <c r="B80" s="331" t="s">
        <v>1723</v>
      </c>
      <c r="C80" s="332" t="s">
        <v>1724</v>
      </c>
      <c r="D80" s="332" t="s">
        <v>1725</v>
      </c>
      <c r="E80" s="332" t="s">
        <v>1410</v>
      </c>
      <c r="F80" s="332" t="s">
        <v>1362</v>
      </c>
      <c r="G80" s="332" t="s">
        <v>299</v>
      </c>
      <c r="H80" s="332" t="s">
        <v>1726</v>
      </c>
      <c r="I80" s="332" t="s">
        <v>1727</v>
      </c>
      <c r="J80" s="332" t="s">
        <v>1062</v>
      </c>
      <c r="K80" s="332" t="s">
        <v>207</v>
      </c>
      <c r="L80" s="332" t="s">
        <v>1387</v>
      </c>
      <c r="M80" s="332" t="s">
        <v>290</v>
      </c>
      <c r="N80" s="332" t="s">
        <v>1728</v>
      </c>
      <c r="O80" s="332" t="s">
        <v>294</v>
      </c>
      <c r="P80" s="332" t="s">
        <v>64</v>
      </c>
      <c r="Q80" s="332" t="s">
        <v>1151</v>
      </c>
      <c r="R80" s="332" t="s">
        <v>906</v>
      </c>
      <c r="S80" s="332" t="s">
        <v>1729</v>
      </c>
      <c r="T80" s="332" t="s">
        <v>1730</v>
      </c>
      <c r="U80" s="332" t="s">
        <v>1731</v>
      </c>
      <c r="V80" s="332" t="s">
        <v>1732</v>
      </c>
      <c r="W80" s="332" t="s">
        <v>984</v>
      </c>
      <c r="X80" s="332" t="s">
        <v>1564</v>
      </c>
      <c r="Y80" s="332" t="s">
        <v>714</v>
      </c>
      <c r="Z80" s="332" t="s">
        <v>1340</v>
      </c>
      <c r="AA80" s="332" t="s">
        <v>1089</v>
      </c>
      <c r="AB80" s="332" t="s">
        <v>715</v>
      </c>
      <c r="AC80" s="332" t="s">
        <v>1069</v>
      </c>
      <c r="AD80" s="332" t="s">
        <v>1733</v>
      </c>
      <c r="AE80" s="332" t="s">
        <v>717</v>
      </c>
      <c r="AF80" s="332" t="s">
        <v>1734</v>
      </c>
      <c r="AG80" s="332" t="s">
        <v>206</v>
      </c>
      <c r="AH80" s="332" t="s">
        <v>1735</v>
      </c>
      <c r="AI80" s="332" t="s">
        <v>447</v>
      </c>
      <c r="AJ80" s="332" t="s">
        <v>1736</v>
      </c>
      <c r="AK80" s="332" t="s">
        <v>758</v>
      </c>
      <c r="AL80" s="332" t="s">
        <v>1068</v>
      </c>
      <c r="AM80" s="332" t="s">
        <v>202</v>
      </c>
      <c r="AN80" s="332" t="s">
        <v>503</v>
      </c>
      <c r="AO80" s="332" t="s">
        <v>137</v>
      </c>
      <c r="AP80" s="332" t="s">
        <v>1737</v>
      </c>
      <c r="AQ80" s="332" t="s">
        <v>1738</v>
      </c>
      <c r="AR80" s="332" t="s">
        <v>674</v>
      </c>
      <c r="AS80" s="332" t="s">
        <v>132</v>
      </c>
      <c r="AT80" s="332" t="s">
        <v>874</v>
      </c>
      <c r="AU80" s="332" t="s">
        <v>1023</v>
      </c>
      <c r="AV80" s="332" t="s">
        <v>687</v>
      </c>
      <c r="AW80" s="332" t="s">
        <v>1667</v>
      </c>
    </row>
    <row r="81" spans="1:49" hidden="1">
      <c r="A81" s="212" t="s">
        <v>329</v>
      </c>
      <c r="B81" s="331" t="s">
        <v>1640</v>
      </c>
      <c r="C81" s="332" t="s">
        <v>1234</v>
      </c>
      <c r="D81" s="332" t="s">
        <v>1739</v>
      </c>
      <c r="E81" s="332" t="s">
        <v>645</v>
      </c>
      <c r="F81" s="332" t="s">
        <v>689</v>
      </c>
      <c r="G81" s="332" t="s">
        <v>619</v>
      </c>
      <c r="H81" s="332" t="s">
        <v>1643</v>
      </c>
      <c r="I81" s="332" t="s">
        <v>434</v>
      </c>
      <c r="J81" s="332" t="s">
        <v>824</v>
      </c>
      <c r="K81" s="332" t="s">
        <v>667</v>
      </c>
      <c r="L81" s="332" t="s">
        <v>1509</v>
      </c>
      <c r="M81" s="332" t="s">
        <v>758</v>
      </c>
      <c r="N81" s="332" t="s">
        <v>730</v>
      </c>
      <c r="O81" s="332" t="s">
        <v>686</v>
      </c>
      <c r="P81" s="332" t="s">
        <v>600</v>
      </c>
      <c r="Q81" s="332" t="s">
        <v>1046</v>
      </c>
      <c r="R81" s="332" t="s">
        <v>739</v>
      </c>
      <c r="S81" s="332" t="s">
        <v>673</v>
      </c>
      <c r="T81" s="332" t="s">
        <v>1649</v>
      </c>
      <c r="U81" s="332" t="s">
        <v>1410</v>
      </c>
      <c r="V81" s="332" t="s">
        <v>1740</v>
      </c>
      <c r="W81" s="332" t="s">
        <v>133</v>
      </c>
      <c r="X81" s="332" t="s">
        <v>1741</v>
      </c>
      <c r="Y81" s="332" t="s">
        <v>313</v>
      </c>
      <c r="Z81" s="332" t="s">
        <v>1330</v>
      </c>
      <c r="AA81" s="332" t="s">
        <v>667</v>
      </c>
      <c r="AB81" s="332" t="s">
        <v>497</v>
      </c>
      <c r="AC81" s="332" t="s">
        <v>1146</v>
      </c>
      <c r="AD81" s="332" t="s">
        <v>577</v>
      </c>
      <c r="AE81" s="332" t="s">
        <v>1742</v>
      </c>
      <c r="AF81" s="332" t="s">
        <v>1654</v>
      </c>
      <c r="AG81" s="332" t="s">
        <v>511</v>
      </c>
      <c r="AH81" s="332" t="s">
        <v>622</v>
      </c>
      <c r="AI81" s="332" t="s">
        <v>1045</v>
      </c>
      <c r="AJ81" s="332" t="s">
        <v>906</v>
      </c>
      <c r="AK81" s="332" t="s">
        <v>1464</v>
      </c>
      <c r="AL81" s="332" t="s">
        <v>1656</v>
      </c>
      <c r="AM81" s="332" t="s">
        <v>1657</v>
      </c>
      <c r="AN81" s="332" t="s">
        <v>666</v>
      </c>
      <c r="AO81" s="332" t="s">
        <v>213</v>
      </c>
      <c r="AP81" s="332" t="s">
        <v>920</v>
      </c>
      <c r="AQ81" s="332" t="s">
        <v>668</v>
      </c>
      <c r="AR81" s="332" t="s">
        <v>1061</v>
      </c>
      <c r="AS81" s="332" t="s">
        <v>1151</v>
      </c>
      <c r="AT81" s="332" t="s">
        <v>58</v>
      </c>
      <c r="AU81" s="332" t="s">
        <v>119</v>
      </c>
      <c r="AV81" s="332" t="s">
        <v>59</v>
      </c>
      <c r="AW81" s="332" t="s">
        <v>1743</v>
      </c>
    </row>
    <row r="82" spans="1:49" hidden="1">
      <c r="A82" s="213" t="s">
        <v>331</v>
      </c>
      <c r="B82" s="331" t="s">
        <v>1662</v>
      </c>
      <c r="C82" s="332" t="s">
        <v>720</v>
      </c>
      <c r="D82" s="332" t="s">
        <v>1744</v>
      </c>
      <c r="E82" s="332" t="s">
        <v>626</v>
      </c>
      <c r="F82" s="332" t="s">
        <v>1745</v>
      </c>
      <c r="G82" s="332" t="s">
        <v>1510</v>
      </c>
      <c r="H82" s="332" t="s">
        <v>454</v>
      </c>
      <c r="I82" s="332" t="s">
        <v>1665</v>
      </c>
      <c r="J82" s="332" t="s">
        <v>1746</v>
      </c>
      <c r="K82" s="332" t="s">
        <v>1004</v>
      </c>
      <c r="L82" s="332" t="s">
        <v>1647</v>
      </c>
      <c r="M82" s="332" t="s">
        <v>1434</v>
      </c>
      <c r="N82" s="332" t="s">
        <v>1668</v>
      </c>
      <c r="O82" s="332" t="s">
        <v>116</v>
      </c>
      <c r="P82" s="332" t="s">
        <v>513</v>
      </c>
      <c r="Q82" s="332" t="s">
        <v>205</v>
      </c>
      <c r="R82" s="332" t="s">
        <v>1747</v>
      </c>
      <c r="S82" s="332" t="s">
        <v>1748</v>
      </c>
      <c r="T82" s="332" t="s">
        <v>1671</v>
      </c>
      <c r="U82" s="332" t="s">
        <v>1484</v>
      </c>
      <c r="V82" s="332" t="s">
        <v>1749</v>
      </c>
      <c r="W82" s="332" t="s">
        <v>206</v>
      </c>
      <c r="X82" s="332" t="s">
        <v>1750</v>
      </c>
      <c r="Y82" s="332" t="s">
        <v>1616</v>
      </c>
      <c r="Z82" s="332" t="s">
        <v>1330</v>
      </c>
      <c r="AA82" s="332" t="s">
        <v>762</v>
      </c>
      <c r="AB82" s="332" t="s">
        <v>674</v>
      </c>
      <c r="AC82" s="332" t="s">
        <v>458</v>
      </c>
      <c r="AD82" s="332" t="s">
        <v>1751</v>
      </c>
      <c r="AE82" s="332" t="s">
        <v>1752</v>
      </c>
      <c r="AF82" s="332" t="s">
        <v>1676</v>
      </c>
      <c r="AG82" s="332" t="s">
        <v>1677</v>
      </c>
      <c r="AH82" s="332" t="s">
        <v>719</v>
      </c>
      <c r="AI82" s="332" t="s">
        <v>263</v>
      </c>
      <c r="AJ82" s="332" t="s">
        <v>1753</v>
      </c>
      <c r="AK82" s="332" t="s">
        <v>704</v>
      </c>
      <c r="AL82" s="332" t="s">
        <v>866</v>
      </c>
      <c r="AM82" s="332" t="s">
        <v>755</v>
      </c>
      <c r="AN82" s="332" t="s">
        <v>513</v>
      </c>
      <c r="AO82" s="332" t="s">
        <v>1047</v>
      </c>
      <c r="AP82" s="332" t="s">
        <v>1550</v>
      </c>
      <c r="AQ82" s="332" t="s">
        <v>1754</v>
      </c>
      <c r="AR82" s="332" t="s">
        <v>125</v>
      </c>
      <c r="AS82" s="332" t="s">
        <v>205</v>
      </c>
      <c r="AT82" s="332" t="s">
        <v>874</v>
      </c>
      <c r="AU82" s="332" t="s">
        <v>1023</v>
      </c>
      <c r="AV82" s="332" t="s">
        <v>1755</v>
      </c>
      <c r="AW82" s="332" t="s">
        <v>1756</v>
      </c>
    </row>
    <row r="83" spans="1:49" hidden="1">
      <c r="A83" s="214" t="s">
        <v>262</v>
      </c>
      <c r="B83" s="331" t="s">
        <v>315</v>
      </c>
      <c r="C83" s="332" t="s">
        <v>315</v>
      </c>
      <c r="D83" s="332" t="s">
        <v>1757</v>
      </c>
      <c r="E83" s="332" t="s">
        <v>980</v>
      </c>
      <c r="F83" s="332" t="s">
        <v>602</v>
      </c>
      <c r="G83" s="332" t="s">
        <v>1687</v>
      </c>
      <c r="H83" s="332" t="s">
        <v>315</v>
      </c>
      <c r="I83" s="332" t="s">
        <v>315</v>
      </c>
      <c r="J83" s="332" t="s">
        <v>872</v>
      </c>
      <c r="K83" s="332" t="s">
        <v>604</v>
      </c>
      <c r="L83" s="332" t="s">
        <v>1758</v>
      </c>
      <c r="M83" s="332" t="s">
        <v>333</v>
      </c>
      <c r="N83" s="332" t="s">
        <v>315</v>
      </c>
      <c r="O83" s="332" t="s">
        <v>315</v>
      </c>
      <c r="P83" s="332" t="s">
        <v>510</v>
      </c>
      <c r="Q83" s="332" t="s">
        <v>601</v>
      </c>
      <c r="R83" s="332" t="s">
        <v>875</v>
      </c>
      <c r="S83" s="332" t="s">
        <v>305</v>
      </c>
      <c r="T83" s="332" t="s">
        <v>315</v>
      </c>
      <c r="U83" s="332" t="s">
        <v>315</v>
      </c>
      <c r="V83" s="332" t="s">
        <v>1759</v>
      </c>
      <c r="W83" s="332" t="s">
        <v>1665</v>
      </c>
      <c r="X83" s="332" t="s">
        <v>675</v>
      </c>
      <c r="Y83" s="332" t="s">
        <v>316</v>
      </c>
      <c r="Z83" s="332" t="s">
        <v>315</v>
      </c>
      <c r="AA83" s="332" t="s">
        <v>315</v>
      </c>
      <c r="AB83" s="332" t="s">
        <v>975</v>
      </c>
      <c r="AC83" s="332" t="s">
        <v>458</v>
      </c>
      <c r="AD83" s="332" t="s">
        <v>1760</v>
      </c>
      <c r="AE83" s="332" t="s">
        <v>302</v>
      </c>
      <c r="AF83" s="332" t="s">
        <v>315</v>
      </c>
      <c r="AG83" s="332" t="s">
        <v>315</v>
      </c>
      <c r="AH83" s="332" t="s">
        <v>1761</v>
      </c>
      <c r="AI83" s="332" t="s">
        <v>1171</v>
      </c>
      <c r="AJ83" s="332" t="s">
        <v>72</v>
      </c>
      <c r="AK83" s="332" t="s">
        <v>335</v>
      </c>
      <c r="AL83" s="332" t="s">
        <v>315</v>
      </c>
      <c r="AM83" s="332" t="s">
        <v>315</v>
      </c>
      <c r="AN83" s="332" t="s">
        <v>1230</v>
      </c>
      <c r="AO83" s="332" t="s">
        <v>1069</v>
      </c>
      <c r="AP83" s="332" t="s">
        <v>194</v>
      </c>
      <c r="AQ83" s="332" t="s">
        <v>284</v>
      </c>
      <c r="AR83" s="332" t="s">
        <v>315</v>
      </c>
      <c r="AS83" s="332" t="s">
        <v>315</v>
      </c>
      <c r="AT83" s="332" t="s">
        <v>840</v>
      </c>
      <c r="AU83" s="332" t="s">
        <v>1147</v>
      </c>
      <c r="AV83" s="332" t="s">
        <v>1762</v>
      </c>
      <c r="AW83" s="332" t="s">
        <v>326</v>
      </c>
    </row>
    <row r="84" spans="1:49" hidden="1">
      <c r="A84" s="211" t="s">
        <v>317</v>
      </c>
      <c r="B84" s="331" t="s">
        <v>1693</v>
      </c>
      <c r="C84" s="332" t="s">
        <v>436</v>
      </c>
      <c r="D84" s="332" t="s">
        <v>1763</v>
      </c>
      <c r="E84" s="332" t="s">
        <v>301</v>
      </c>
      <c r="F84" s="332" t="s">
        <v>847</v>
      </c>
      <c r="G84" s="332" t="s">
        <v>318</v>
      </c>
      <c r="H84" s="332" t="s">
        <v>1694</v>
      </c>
      <c r="I84" s="332" t="s">
        <v>1137</v>
      </c>
      <c r="J84" s="332" t="s">
        <v>58</v>
      </c>
      <c r="K84" s="332" t="s">
        <v>118</v>
      </c>
      <c r="L84" s="332" t="s">
        <v>59</v>
      </c>
      <c r="M84" s="332" t="s">
        <v>1720</v>
      </c>
      <c r="N84" s="332" t="s">
        <v>1695</v>
      </c>
      <c r="O84" s="332" t="s">
        <v>442</v>
      </c>
      <c r="P84" s="332" t="s">
        <v>58</v>
      </c>
      <c r="Q84" s="332" t="s">
        <v>119</v>
      </c>
      <c r="R84" s="332" t="s">
        <v>59</v>
      </c>
      <c r="S84" s="332" t="s">
        <v>1696</v>
      </c>
      <c r="T84" s="332" t="s">
        <v>1697</v>
      </c>
      <c r="U84" s="332" t="s">
        <v>1698</v>
      </c>
      <c r="V84" s="332" t="s">
        <v>449</v>
      </c>
      <c r="W84" s="332" t="s">
        <v>219</v>
      </c>
      <c r="X84" s="332" t="s">
        <v>856</v>
      </c>
      <c r="Y84" s="332" t="s">
        <v>310</v>
      </c>
      <c r="Z84" s="332" t="s">
        <v>1699</v>
      </c>
      <c r="AA84" s="332" t="s">
        <v>443</v>
      </c>
      <c r="AB84" s="332" t="s">
        <v>58</v>
      </c>
      <c r="AC84" s="332" t="s">
        <v>119</v>
      </c>
      <c r="AD84" s="332" t="s">
        <v>59</v>
      </c>
      <c r="AE84" s="332" t="s">
        <v>1700</v>
      </c>
      <c r="AF84" s="332" t="s">
        <v>1701</v>
      </c>
      <c r="AG84" s="332" t="s">
        <v>754</v>
      </c>
      <c r="AH84" s="332" t="s">
        <v>77</v>
      </c>
      <c r="AI84" s="332" t="s">
        <v>985</v>
      </c>
      <c r="AJ84" s="332" t="s">
        <v>1716</v>
      </c>
      <c r="AK84" s="332" t="s">
        <v>1706</v>
      </c>
      <c r="AL84" s="332" t="s">
        <v>1702</v>
      </c>
      <c r="AM84" s="332" t="s">
        <v>1466</v>
      </c>
      <c r="AN84" s="332" t="s">
        <v>1022</v>
      </c>
      <c r="AO84" s="332" t="s">
        <v>115</v>
      </c>
      <c r="AP84" s="332" t="s">
        <v>669</v>
      </c>
      <c r="AQ84" s="332" t="s">
        <v>696</v>
      </c>
      <c r="AR84" s="332" t="s">
        <v>1181</v>
      </c>
      <c r="AS84" s="332" t="s">
        <v>1038</v>
      </c>
      <c r="AT84" s="332" t="s">
        <v>58</v>
      </c>
      <c r="AU84" s="332" t="s">
        <v>119</v>
      </c>
      <c r="AV84" s="332" t="s">
        <v>59</v>
      </c>
      <c r="AW84" s="332" t="s">
        <v>1703</v>
      </c>
    </row>
    <row r="85" spans="1:49" hidden="1">
      <c r="A85" s="212" t="s">
        <v>319</v>
      </c>
      <c r="B85" s="331" t="s">
        <v>1584</v>
      </c>
      <c r="C85" s="332" t="s">
        <v>1038</v>
      </c>
      <c r="D85" s="332" t="s">
        <v>1668</v>
      </c>
      <c r="E85" s="332" t="s">
        <v>217</v>
      </c>
      <c r="F85" s="332" t="s">
        <v>1764</v>
      </c>
      <c r="G85" s="332" t="s">
        <v>1706</v>
      </c>
      <c r="H85" s="332" t="s">
        <v>1585</v>
      </c>
      <c r="I85" s="332" t="s">
        <v>1114</v>
      </c>
      <c r="J85" s="332" t="s">
        <v>58</v>
      </c>
      <c r="K85" s="332" t="s">
        <v>118</v>
      </c>
      <c r="L85" s="332" t="s">
        <v>59</v>
      </c>
      <c r="M85" s="332" t="s">
        <v>1451</v>
      </c>
      <c r="N85" s="332" t="s">
        <v>954</v>
      </c>
      <c r="O85" s="332" t="s">
        <v>321</v>
      </c>
      <c r="P85" s="332" t="s">
        <v>58</v>
      </c>
      <c r="Q85" s="332" t="s">
        <v>119</v>
      </c>
      <c r="R85" s="332" t="s">
        <v>59</v>
      </c>
      <c r="S85" s="332" t="s">
        <v>1586</v>
      </c>
      <c r="T85" s="332" t="s">
        <v>1587</v>
      </c>
      <c r="U85" s="332" t="s">
        <v>740</v>
      </c>
      <c r="V85" s="332" t="s">
        <v>1765</v>
      </c>
      <c r="W85" s="332" t="s">
        <v>514</v>
      </c>
      <c r="X85" s="332" t="s">
        <v>889</v>
      </c>
      <c r="Y85" s="332" t="s">
        <v>339</v>
      </c>
      <c r="Z85" s="332" t="s">
        <v>190</v>
      </c>
      <c r="AA85" s="332" t="s">
        <v>215</v>
      </c>
      <c r="AB85" s="332" t="s">
        <v>58</v>
      </c>
      <c r="AC85" s="332" t="s">
        <v>119</v>
      </c>
      <c r="AD85" s="332" t="s">
        <v>59</v>
      </c>
      <c r="AE85" s="332" t="s">
        <v>1588</v>
      </c>
      <c r="AF85" s="332" t="s">
        <v>1589</v>
      </c>
      <c r="AG85" s="332" t="s">
        <v>344</v>
      </c>
      <c r="AH85" s="332" t="s">
        <v>58</v>
      </c>
      <c r="AI85" s="332" t="s">
        <v>118</v>
      </c>
      <c r="AJ85" s="332" t="s">
        <v>59</v>
      </c>
      <c r="AK85" s="332" t="s">
        <v>630</v>
      </c>
      <c r="AL85" s="332" t="s">
        <v>1590</v>
      </c>
      <c r="AM85" s="332" t="s">
        <v>642</v>
      </c>
      <c r="AN85" s="332" t="s">
        <v>58</v>
      </c>
      <c r="AO85" s="332" t="s">
        <v>119</v>
      </c>
      <c r="AP85" s="332" t="s">
        <v>59</v>
      </c>
      <c r="AQ85" s="332" t="s">
        <v>1591</v>
      </c>
      <c r="AR85" s="332" t="s">
        <v>868</v>
      </c>
      <c r="AS85" s="332" t="s">
        <v>997</v>
      </c>
      <c r="AT85" s="332" t="s">
        <v>58</v>
      </c>
      <c r="AU85" s="332" t="s">
        <v>119</v>
      </c>
      <c r="AV85" s="332" t="s">
        <v>59</v>
      </c>
      <c r="AW85" s="332" t="s">
        <v>608</v>
      </c>
    </row>
    <row r="86" spans="1:49" hidden="1">
      <c r="A86" s="213" t="s">
        <v>320</v>
      </c>
      <c r="B86" s="331" t="s">
        <v>1592</v>
      </c>
      <c r="C86" s="332" t="s">
        <v>213</v>
      </c>
      <c r="D86" s="332" t="s">
        <v>1166</v>
      </c>
      <c r="E86" s="332" t="s">
        <v>618</v>
      </c>
      <c r="F86" s="332" t="s">
        <v>423</v>
      </c>
      <c r="G86" s="332" t="s">
        <v>316</v>
      </c>
      <c r="H86" s="332" t="s">
        <v>1594</v>
      </c>
      <c r="I86" s="332" t="s">
        <v>1561</v>
      </c>
      <c r="J86" s="332" t="s">
        <v>58</v>
      </c>
      <c r="K86" s="332" t="s">
        <v>118</v>
      </c>
      <c r="L86" s="332" t="s">
        <v>59</v>
      </c>
      <c r="M86" s="332" t="s">
        <v>310</v>
      </c>
      <c r="N86" s="332" t="s">
        <v>1595</v>
      </c>
      <c r="O86" s="332" t="s">
        <v>523</v>
      </c>
      <c r="P86" s="332" t="s">
        <v>58</v>
      </c>
      <c r="Q86" s="332" t="s">
        <v>119</v>
      </c>
      <c r="R86" s="332" t="s">
        <v>59</v>
      </c>
      <c r="S86" s="332" t="s">
        <v>1596</v>
      </c>
      <c r="T86" s="332" t="s">
        <v>1597</v>
      </c>
      <c r="U86" s="332" t="s">
        <v>1292</v>
      </c>
      <c r="V86" s="332" t="s">
        <v>747</v>
      </c>
      <c r="W86" s="332" t="s">
        <v>133</v>
      </c>
      <c r="X86" s="332" t="s">
        <v>856</v>
      </c>
      <c r="Y86" s="332" t="s">
        <v>339</v>
      </c>
      <c r="Z86" s="332" t="s">
        <v>1590</v>
      </c>
      <c r="AA86" s="332" t="s">
        <v>755</v>
      </c>
      <c r="AB86" s="332" t="s">
        <v>58</v>
      </c>
      <c r="AC86" s="332" t="s">
        <v>119</v>
      </c>
      <c r="AD86" s="332" t="s">
        <v>59</v>
      </c>
      <c r="AE86" s="332" t="s">
        <v>1591</v>
      </c>
      <c r="AF86" s="332" t="s">
        <v>1601</v>
      </c>
      <c r="AG86" s="332" t="s">
        <v>1602</v>
      </c>
      <c r="AH86" s="332" t="s">
        <v>77</v>
      </c>
      <c r="AI86" s="332" t="s">
        <v>985</v>
      </c>
      <c r="AJ86" s="332" t="s">
        <v>875</v>
      </c>
      <c r="AK86" s="332" t="s">
        <v>305</v>
      </c>
      <c r="AL86" s="332" t="s">
        <v>609</v>
      </c>
      <c r="AM86" s="332" t="s">
        <v>720</v>
      </c>
      <c r="AN86" s="332" t="s">
        <v>1022</v>
      </c>
      <c r="AO86" s="332" t="s">
        <v>115</v>
      </c>
      <c r="AP86" s="332" t="s">
        <v>194</v>
      </c>
      <c r="AQ86" s="332" t="s">
        <v>637</v>
      </c>
      <c r="AR86" s="332" t="s">
        <v>874</v>
      </c>
      <c r="AS86" s="332" t="s">
        <v>601</v>
      </c>
      <c r="AT86" s="332" t="s">
        <v>58</v>
      </c>
      <c r="AU86" s="332" t="s">
        <v>119</v>
      </c>
      <c r="AV86" s="332" t="s">
        <v>59</v>
      </c>
      <c r="AW86" s="332" t="s">
        <v>1603</v>
      </c>
    </row>
    <row r="87" spans="1:49" hidden="1">
      <c r="A87" s="204" t="s">
        <v>322</v>
      </c>
      <c r="B87" s="331" t="s">
        <v>1301</v>
      </c>
      <c r="C87" s="332" t="s">
        <v>323</v>
      </c>
      <c r="D87" s="332" t="s">
        <v>1766</v>
      </c>
      <c r="E87" s="332" t="s">
        <v>1065</v>
      </c>
      <c r="F87" s="332" t="s">
        <v>1758</v>
      </c>
      <c r="G87" s="332" t="s">
        <v>639</v>
      </c>
      <c r="H87" s="332" t="s">
        <v>1311</v>
      </c>
      <c r="I87" s="332" t="s">
        <v>1711</v>
      </c>
      <c r="J87" s="332" t="s">
        <v>1767</v>
      </c>
      <c r="K87" s="332" t="s">
        <v>340</v>
      </c>
      <c r="L87" s="332" t="s">
        <v>856</v>
      </c>
      <c r="M87" s="332" t="s">
        <v>335</v>
      </c>
      <c r="N87" s="332" t="s">
        <v>416</v>
      </c>
      <c r="O87" s="332" t="s">
        <v>1478</v>
      </c>
      <c r="P87" s="332" t="s">
        <v>58</v>
      </c>
      <c r="Q87" s="332" t="s">
        <v>119</v>
      </c>
      <c r="R87" s="332" t="s">
        <v>59</v>
      </c>
      <c r="S87" s="332" t="s">
        <v>1493</v>
      </c>
      <c r="T87" s="332" t="s">
        <v>1325</v>
      </c>
      <c r="U87" s="332" t="s">
        <v>1712</v>
      </c>
      <c r="V87" s="332" t="s">
        <v>1768</v>
      </c>
      <c r="W87" s="332" t="s">
        <v>570</v>
      </c>
      <c r="X87" s="332" t="s">
        <v>602</v>
      </c>
      <c r="Y87" s="332" t="s">
        <v>326</v>
      </c>
      <c r="Z87" s="332" t="s">
        <v>1334</v>
      </c>
      <c r="AA87" s="332" t="s">
        <v>199</v>
      </c>
      <c r="AB87" s="332" t="s">
        <v>58</v>
      </c>
      <c r="AC87" s="332" t="s">
        <v>119</v>
      </c>
      <c r="AD87" s="332" t="s">
        <v>59</v>
      </c>
      <c r="AE87" s="332" t="s">
        <v>1722</v>
      </c>
      <c r="AF87" s="332" t="s">
        <v>1336</v>
      </c>
      <c r="AG87" s="332" t="s">
        <v>1714</v>
      </c>
      <c r="AH87" s="332" t="s">
        <v>1769</v>
      </c>
      <c r="AI87" s="332" t="s">
        <v>435</v>
      </c>
      <c r="AJ87" s="332" t="s">
        <v>1721</v>
      </c>
      <c r="AK87" s="332" t="s">
        <v>279</v>
      </c>
      <c r="AL87" s="332" t="s">
        <v>1344</v>
      </c>
      <c r="AM87" s="332" t="s">
        <v>627</v>
      </c>
      <c r="AN87" s="332" t="s">
        <v>666</v>
      </c>
      <c r="AO87" s="332" t="s">
        <v>321</v>
      </c>
      <c r="AP87" s="332" t="s">
        <v>1758</v>
      </c>
      <c r="AQ87" s="332" t="s">
        <v>328</v>
      </c>
      <c r="AR87" s="332" t="s">
        <v>715</v>
      </c>
      <c r="AS87" s="332" t="s">
        <v>615</v>
      </c>
      <c r="AT87" s="332" t="s">
        <v>58</v>
      </c>
      <c r="AU87" s="332" t="s">
        <v>119</v>
      </c>
      <c r="AV87" s="332" t="s">
        <v>59</v>
      </c>
      <c r="AW87" s="332" t="s">
        <v>1770</v>
      </c>
    </row>
    <row r="88" spans="1:49" hidden="1">
      <c r="A88" s="213" t="s">
        <v>324</v>
      </c>
      <c r="B88" s="331" t="s">
        <v>1604</v>
      </c>
      <c r="C88" s="332" t="s">
        <v>1223</v>
      </c>
      <c r="D88" s="332" t="s">
        <v>1771</v>
      </c>
      <c r="E88" s="332" t="s">
        <v>1020</v>
      </c>
      <c r="F88" s="332" t="s">
        <v>643</v>
      </c>
      <c r="G88" s="332" t="s">
        <v>1706</v>
      </c>
      <c r="H88" s="332" t="s">
        <v>1607</v>
      </c>
      <c r="I88" s="332" t="s">
        <v>1213</v>
      </c>
      <c r="J88" s="332" t="s">
        <v>1565</v>
      </c>
      <c r="K88" s="332" t="s">
        <v>1293</v>
      </c>
      <c r="L88" s="332" t="s">
        <v>716</v>
      </c>
      <c r="M88" s="332" t="s">
        <v>284</v>
      </c>
      <c r="N88" s="332" t="s">
        <v>1201</v>
      </c>
      <c r="O88" s="332" t="s">
        <v>202</v>
      </c>
      <c r="P88" s="332" t="s">
        <v>58</v>
      </c>
      <c r="Q88" s="332" t="s">
        <v>119</v>
      </c>
      <c r="R88" s="332" t="s">
        <v>59</v>
      </c>
      <c r="S88" s="332" t="s">
        <v>583</v>
      </c>
      <c r="T88" s="332" t="s">
        <v>1611</v>
      </c>
      <c r="U88" s="332" t="s">
        <v>1612</v>
      </c>
      <c r="V88" s="332" t="s">
        <v>973</v>
      </c>
      <c r="W88" s="332" t="s">
        <v>288</v>
      </c>
      <c r="X88" s="332" t="s">
        <v>889</v>
      </c>
      <c r="Y88" s="332" t="s">
        <v>282</v>
      </c>
      <c r="Z88" s="332" t="s">
        <v>1614</v>
      </c>
      <c r="AA88" s="332" t="s">
        <v>751</v>
      </c>
      <c r="AB88" s="332" t="s">
        <v>58</v>
      </c>
      <c r="AC88" s="332" t="s">
        <v>119</v>
      </c>
      <c r="AD88" s="332" t="s">
        <v>59</v>
      </c>
      <c r="AE88" s="332" t="s">
        <v>1717</v>
      </c>
      <c r="AF88" s="332" t="s">
        <v>1357</v>
      </c>
      <c r="AG88" s="332" t="s">
        <v>1060</v>
      </c>
      <c r="AH88" s="332" t="s">
        <v>882</v>
      </c>
      <c r="AI88" s="332" t="s">
        <v>594</v>
      </c>
      <c r="AJ88" s="332" t="s">
        <v>853</v>
      </c>
      <c r="AK88" s="332" t="s">
        <v>1720</v>
      </c>
      <c r="AL88" s="332" t="s">
        <v>1615</v>
      </c>
      <c r="AM88" s="332" t="s">
        <v>271</v>
      </c>
      <c r="AN88" s="332" t="s">
        <v>58</v>
      </c>
      <c r="AO88" s="332" t="s">
        <v>119</v>
      </c>
      <c r="AP88" s="332" t="s">
        <v>59</v>
      </c>
      <c r="AQ88" s="332" t="s">
        <v>690</v>
      </c>
      <c r="AR88" s="332" t="s">
        <v>64</v>
      </c>
      <c r="AS88" s="332" t="s">
        <v>1080</v>
      </c>
      <c r="AT88" s="332" t="s">
        <v>58</v>
      </c>
      <c r="AU88" s="332" t="s">
        <v>119</v>
      </c>
      <c r="AV88" s="332" t="s">
        <v>59</v>
      </c>
      <c r="AW88" s="332" t="s">
        <v>1617</v>
      </c>
    </row>
    <row r="89" spans="1:49" hidden="1">
      <c r="A89" s="212" t="s">
        <v>325</v>
      </c>
      <c r="B89" s="331" t="s">
        <v>1618</v>
      </c>
      <c r="C89" s="332" t="s">
        <v>1598</v>
      </c>
      <c r="D89" s="332" t="s">
        <v>1772</v>
      </c>
      <c r="E89" s="332" t="s">
        <v>1525</v>
      </c>
      <c r="F89" s="332" t="s">
        <v>70</v>
      </c>
      <c r="G89" s="332" t="s">
        <v>318</v>
      </c>
      <c r="H89" s="332" t="s">
        <v>1621</v>
      </c>
      <c r="I89" s="332" t="s">
        <v>1622</v>
      </c>
      <c r="J89" s="332" t="s">
        <v>1276</v>
      </c>
      <c r="K89" s="332" t="s">
        <v>442</v>
      </c>
      <c r="L89" s="332" t="s">
        <v>1721</v>
      </c>
      <c r="M89" s="332" t="s">
        <v>1720</v>
      </c>
      <c r="N89" s="332" t="s">
        <v>1624</v>
      </c>
      <c r="O89" s="332" t="s">
        <v>113</v>
      </c>
      <c r="P89" s="332" t="s">
        <v>58</v>
      </c>
      <c r="Q89" s="332" t="s">
        <v>119</v>
      </c>
      <c r="R89" s="332" t="s">
        <v>59</v>
      </c>
      <c r="S89" s="332" t="s">
        <v>295</v>
      </c>
      <c r="T89" s="332" t="s">
        <v>1628</v>
      </c>
      <c r="U89" s="332" t="s">
        <v>764</v>
      </c>
      <c r="V89" s="332" t="s">
        <v>974</v>
      </c>
      <c r="W89" s="332" t="s">
        <v>618</v>
      </c>
      <c r="X89" s="332" t="s">
        <v>739</v>
      </c>
      <c r="Y89" s="332" t="s">
        <v>279</v>
      </c>
      <c r="Z89" s="332" t="s">
        <v>1631</v>
      </c>
      <c r="AA89" s="332" t="s">
        <v>702</v>
      </c>
      <c r="AB89" s="332" t="s">
        <v>58</v>
      </c>
      <c r="AC89" s="332" t="s">
        <v>119</v>
      </c>
      <c r="AD89" s="332" t="s">
        <v>59</v>
      </c>
      <c r="AE89" s="332" t="s">
        <v>648</v>
      </c>
      <c r="AF89" s="332" t="s">
        <v>1634</v>
      </c>
      <c r="AG89" s="332" t="s">
        <v>1635</v>
      </c>
      <c r="AH89" s="332" t="s">
        <v>1254</v>
      </c>
      <c r="AI89" s="332" t="s">
        <v>1234</v>
      </c>
      <c r="AJ89" s="332" t="s">
        <v>425</v>
      </c>
      <c r="AK89" s="332" t="s">
        <v>1720</v>
      </c>
      <c r="AL89" s="332" t="s">
        <v>659</v>
      </c>
      <c r="AM89" s="332" t="s">
        <v>568</v>
      </c>
      <c r="AN89" s="332" t="s">
        <v>666</v>
      </c>
      <c r="AO89" s="332" t="s">
        <v>321</v>
      </c>
      <c r="AP89" s="332" t="s">
        <v>1710</v>
      </c>
      <c r="AQ89" s="332" t="s">
        <v>339</v>
      </c>
      <c r="AR89" s="332" t="s">
        <v>605</v>
      </c>
      <c r="AS89" s="332" t="s">
        <v>460</v>
      </c>
      <c r="AT89" s="332" t="s">
        <v>58</v>
      </c>
      <c r="AU89" s="332" t="s">
        <v>119</v>
      </c>
      <c r="AV89" s="332" t="s">
        <v>59</v>
      </c>
      <c r="AW89" s="332" t="s">
        <v>1773</v>
      </c>
    </row>
    <row r="90" spans="1:49" hidden="1">
      <c r="A90" s="211" t="s">
        <v>327</v>
      </c>
      <c r="B90" s="331" t="s">
        <v>1723</v>
      </c>
      <c r="C90" s="332" t="s">
        <v>1724</v>
      </c>
      <c r="D90" s="332" t="s">
        <v>518</v>
      </c>
      <c r="E90" s="332" t="s">
        <v>1223</v>
      </c>
      <c r="F90" s="332" t="s">
        <v>844</v>
      </c>
      <c r="G90" s="332" t="s">
        <v>333</v>
      </c>
      <c r="H90" s="332" t="s">
        <v>1726</v>
      </c>
      <c r="I90" s="332" t="s">
        <v>1727</v>
      </c>
      <c r="J90" s="332" t="s">
        <v>503</v>
      </c>
      <c r="K90" s="332" t="s">
        <v>762</v>
      </c>
      <c r="L90" s="332" t="s">
        <v>826</v>
      </c>
      <c r="M90" s="332" t="s">
        <v>1392</v>
      </c>
      <c r="N90" s="332" t="s">
        <v>1728</v>
      </c>
      <c r="O90" s="332" t="s">
        <v>294</v>
      </c>
      <c r="P90" s="332" t="s">
        <v>510</v>
      </c>
      <c r="Q90" s="332" t="s">
        <v>601</v>
      </c>
      <c r="R90" s="332" t="s">
        <v>417</v>
      </c>
      <c r="S90" s="332" t="s">
        <v>630</v>
      </c>
      <c r="T90" s="332" t="s">
        <v>1730</v>
      </c>
      <c r="U90" s="332" t="s">
        <v>1731</v>
      </c>
      <c r="V90" s="332" t="s">
        <v>1112</v>
      </c>
      <c r="W90" s="332" t="s">
        <v>664</v>
      </c>
      <c r="X90" s="332" t="s">
        <v>418</v>
      </c>
      <c r="Y90" s="332" t="s">
        <v>336</v>
      </c>
      <c r="Z90" s="332" t="s">
        <v>1340</v>
      </c>
      <c r="AA90" s="332" t="s">
        <v>1089</v>
      </c>
      <c r="AB90" s="332" t="s">
        <v>975</v>
      </c>
      <c r="AC90" s="332" t="s">
        <v>458</v>
      </c>
      <c r="AD90" s="332" t="s">
        <v>1774</v>
      </c>
      <c r="AE90" s="332" t="s">
        <v>1775</v>
      </c>
      <c r="AF90" s="332" t="s">
        <v>1734</v>
      </c>
      <c r="AG90" s="332" t="s">
        <v>206</v>
      </c>
      <c r="AH90" s="332" t="s">
        <v>1776</v>
      </c>
      <c r="AI90" s="332" t="s">
        <v>443</v>
      </c>
      <c r="AJ90" s="332" t="s">
        <v>596</v>
      </c>
      <c r="AK90" s="332" t="s">
        <v>332</v>
      </c>
      <c r="AL90" s="332" t="s">
        <v>1068</v>
      </c>
      <c r="AM90" s="332" t="s">
        <v>202</v>
      </c>
      <c r="AN90" s="332" t="s">
        <v>1022</v>
      </c>
      <c r="AO90" s="332" t="s">
        <v>1038</v>
      </c>
      <c r="AP90" s="332" t="s">
        <v>194</v>
      </c>
      <c r="AQ90" s="332" t="s">
        <v>345</v>
      </c>
      <c r="AR90" s="332" t="s">
        <v>674</v>
      </c>
      <c r="AS90" s="332" t="s">
        <v>132</v>
      </c>
      <c r="AT90" s="332" t="s">
        <v>840</v>
      </c>
      <c r="AU90" s="332" t="s">
        <v>1147</v>
      </c>
      <c r="AV90" s="332" t="s">
        <v>191</v>
      </c>
      <c r="AW90" s="332" t="s">
        <v>1392</v>
      </c>
    </row>
    <row r="91" spans="1:49" hidden="1">
      <c r="A91" s="212" t="s">
        <v>329</v>
      </c>
      <c r="B91" s="331" t="s">
        <v>1640</v>
      </c>
      <c r="C91" s="332" t="s">
        <v>1234</v>
      </c>
      <c r="D91" s="332" t="s">
        <v>506</v>
      </c>
      <c r="E91" s="332" t="s">
        <v>204</v>
      </c>
      <c r="F91" s="332" t="s">
        <v>1777</v>
      </c>
      <c r="G91" s="332" t="s">
        <v>333</v>
      </c>
      <c r="H91" s="332" t="s">
        <v>1643</v>
      </c>
      <c r="I91" s="332" t="s">
        <v>434</v>
      </c>
      <c r="J91" s="332" t="s">
        <v>947</v>
      </c>
      <c r="K91" s="332" t="s">
        <v>594</v>
      </c>
      <c r="L91" s="332" t="s">
        <v>70</v>
      </c>
      <c r="M91" s="332" t="s">
        <v>1510</v>
      </c>
      <c r="N91" s="332" t="s">
        <v>730</v>
      </c>
      <c r="O91" s="332" t="s">
        <v>686</v>
      </c>
      <c r="P91" s="332" t="s">
        <v>952</v>
      </c>
      <c r="Q91" s="332" t="s">
        <v>1235</v>
      </c>
      <c r="R91" s="332" t="s">
        <v>853</v>
      </c>
      <c r="S91" s="332" t="s">
        <v>1630</v>
      </c>
      <c r="T91" s="332" t="s">
        <v>1649</v>
      </c>
      <c r="U91" s="332" t="s">
        <v>1410</v>
      </c>
      <c r="V91" s="332" t="s">
        <v>456</v>
      </c>
      <c r="W91" s="332" t="s">
        <v>120</v>
      </c>
      <c r="X91" s="332" t="s">
        <v>698</v>
      </c>
      <c r="Y91" s="332" t="s">
        <v>308</v>
      </c>
      <c r="Z91" s="332" t="s">
        <v>1330</v>
      </c>
      <c r="AA91" s="332" t="s">
        <v>667</v>
      </c>
      <c r="AB91" s="332" t="s">
        <v>76</v>
      </c>
      <c r="AC91" s="332" t="s">
        <v>1151</v>
      </c>
      <c r="AD91" s="332" t="s">
        <v>411</v>
      </c>
      <c r="AE91" s="332" t="s">
        <v>1633</v>
      </c>
      <c r="AF91" s="332" t="s">
        <v>1654</v>
      </c>
      <c r="AG91" s="332" t="s">
        <v>511</v>
      </c>
      <c r="AH91" s="332" t="s">
        <v>526</v>
      </c>
      <c r="AI91" s="332" t="s">
        <v>217</v>
      </c>
      <c r="AJ91" s="332" t="s">
        <v>844</v>
      </c>
      <c r="AK91" s="332" t="s">
        <v>630</v>
      </c>
      <c r="AL91" s="332" t="s">
        <v>1656</v>
      </c>
      <c r="AM91" s="332" t="s">
        <v>1657</v>
      </c>
      <c r="AN91" s="332" t="s">
        <v>58</v>
      </c>
      <c r="AO91" s="332" t="s">
        <v>119</v>
      </c>
      <c r="AP91" s="332" t="s">
        <v>59</v>
      </c>
      <c r="AQ91" s="332" t="s">
        <v>629</v>
      </c>
      <c r="AR91" s="332" t="s">
        <v>1061</v>
      </c>
      <c r="AS91" s="332" t="s">
        <v>1151</v>
      </c>
      <c r="AT91" s="332" t="s">
        <v>840</v>
      </c>
      <c r="AU91" s="332" t="s">
        <v>1147</v>
      </c>
      <c r="AV91" s="332" t="s">
        <v>194</v>
      </c>
      <c r="AW91" s="332" t="s">
        <v>332</v>
      </c>
    </row>
    <row r="92" spans="1:49" hidden="1">
      <c r="A92" s="213" t="s">
        <v>331</v>
      </c>
      <c r="B92" s="331" t="s">
        <v>1662</v>
      </c>
      <c r="C92" s="332" t="s">
        <v>720</v>
      </c>
      <c r="D92" s="332" t="s">
        <v>1268</v>
      </c>
      <c r="E92" s="332" t="s">
        <v>451</v>
      </c>
      <c r="F92" s="332" t="s">
        <v>1606</v>
      </c>
      <c r="G92" s="332" t="s">
        <v>336</v>
      </c>
      <c r="H92" s="332" t="s">
        <v>454</v>
      </c>
      <c r="I92" s="332" t="s">
        <v>1665</v>
      </c>
      <c r="J92" s="332" t="s">
        <v>190</v>
      </c>
      <c r="K92" s="332" t="s">
        <v>114</v>
      </c>
      <c r="L92" s="332" t="s">
        <v>837</v>
      </c>
      <c r="M92" s="332" t="s">
        <v>614</v>
      </c>
      <c r="N92" s="332" t="s">
        <v>1668</v>
      </c>
      <c r="O92" s="332" t="s">
        <v>116</v>
      </c>
      <c r="P92" s="332" t="s">
        <v>60</v>
      </c>
      <c r="Q92" s="332" t="s">
        <v>1007</v>
      </c>
      <c r="R92" s="332" t="s">
        <v>409</v>
      </c>
      <c r="S92" s="332" t="s">
        <v>1778</v>
      </c>
      <c r="T92" s="332" t="s">
        <v>1671</v>
      </c>
      <c r="U92" s="332" t="s">
        <v>1484</v>
      </c>
      <c r="V92" s="332" t="s">
        <v>1116</v>
      </c>
      <c r="W92" s="332" t="s">
        <v>442</v>
      </c>
      <c r="X92" s="332" t="s">
        <v>1606</v>
      </c>
      <c r="Y92" s="332" t="s">
        <v>341</v>
      </c>
      <c r="Z92" s="332" t="s">
        <v>1330</v>
      </c>
      <c r="AA92" s="332" t="s">
        <v>762</v>
      </c>
      <c r="AB92" s="332" t="s">
        <v>709</v>
      </c>
      <c r="AC92" s="332" t="s">
        <v>215</v>
      </c>
      <c r="AD92" s="332" t="s">
        <v>1779</v>
      </c>
      <c r="AE92" s="332" t="s">
        <v>1780</v>
      </c>
      <c r="AF92" s="332" t="s">
        <v>1676</v>
      </c>
      <c r="AG92" s="332" t="s">
        <v>1677</v>
      </c>
      <c r="AH92" s="332" t="s">
        <v>1239</v>
      </c>
      <c r="AI92" s="332" t="s">
        <v>755</v>
      </c>
      <c r="AJ92" s="332" t="s">
        <v>585</v>
      </c>
      <c r="AK92" s="332" t="s">
        <v>704</v>
      </c>
      <c r="AL92" s="332" t="s">
        <v>866</v>
      </c>
      <c r="AM92" s="332" t="s">
        <v>755</v>
      </c>
      <c r="AN92" s="332" t="s">
        <v>1022</v>
      </c>
      <c r="AO92" s="332" t="s">
        <v>1038</v>
      </c>
      <c r="AP92" s="332" t="s">
        <v>844</v>
      </c>
      <c r="AQ92" s="332" t="s">
        <v>1729</v>
      </c>
      <c r="AR92" s="332" t="s">
        <v>125</v>
      </c>
      <c r="AS92" s="332" t="s">
        <v>205</v>
      </c>
      <c r="AT92" s="332" t="s">
        <v>58</v>
      </c>
      <c r="AU92" s="332" t="s">
        <v>119</v>
      </c>
      <c r="AV92" s="332" t="s">
        <v>59</v>
      </c>
      <c r="AW92" s="332" t="s">
        <v>1781</v>
      </c>
    </row>
    <row r="93" spans="1:49" hidden="1">
      <c r="A93" s="214" t="s">
        <v>264</v>
      </c>
      <c r="B93" s="331" t="s">
        <v>315</v>
      </c>
      <c r="C93" s="332" t="s">
        <v>315</v>
      </c>
      <c r="D93" s="332" t="s">
        <v>1782</v>
      </c>
      <c r="E93" s="332" t="s">
        <v>1783</v>
      </c>
      <c r="F93" s="332" t="s">
        <v>1479</v>
      </c>
      <c r="G93" s="332" t="s">
        <v>1706</v>
      </c>
      <c r="H93" s="332" t="s">
        <v>315</v>
      </c>
      <c r="I93" s="332" t="s">
        <v>315</v>
      </c>
      <c r="J93" s="332" t="s">
        <v>1784</v>
      </c>
      <c r="K93" s="332" t="s">
        <v>1478</v>
      </c>
      <c r="L93" s="332" t="s">
        <v>646</v>
      </c>
      <c r="M93" s="332" t="s">
        <v>279</v>
      </c>
      <c r="N93" s="332" t="s">
        <v>315</v>
      </c>
      <c r="O93" s="332" t="s">
        <v>315</v>
      </c>
      <c r="P93" s="332" t="s">
        <v>1241</v>
      </c>
      <c r="Q93" s="332" t="s">
        <v>120</v>
      </c>
      <c r="R93" s="332" t="s">
        <v>588</v>
      </c>
      <c r="S93" s="332" t="s">
        <v>290</v>
      </c>
      <c r="T93" s="332" t="s">
        <v>315</v>
      </c>
      <c r="U93" s="332" t="s">
        <v>315</v>
      </c>
      <c r="V93" s="332" t="s">
        <v>1785</v>
      </c>
      <c r="W93" s="332" t="s">
        <v>1786</v>
      </c>
      <c r="X93" s="332" t="s">
        <v>415</v>
      </c>
      <c r="Y93" s="332" t="s">
        <v>1720</v>
      </c>
      <c r="Z93" s="332" t="s">
        <v>315</v>
      </c>
      <c r="AA93" s="332" t="s">
        <v>315</v>
      </c>
      <c r="AB93" s="332" t="s">
        <v>1658</v>
      </c>
      <c r="AC93" s="332" t="s">
        <v>120</v>
      </c>
      <c r="AD93" s="332" t="s">
        <v>1787</v>
      </c>
      <c r="AE93" s="332" t="s">
        <v>1722</v>
      </c>
      <c r="AF93" s="332" t="s">
        <v>315</v>
      </c>
      <c r="AG93" s="332" t="s">
        <v>315</v>
      </c>
      <c r="AH93" s="332" t="s">
        <v>1613</v>
      </c>
      <c r="AI93" s="332" t="s">
        <v>582</v>
      </c>
      <c r="AJ93" s="332" t="s">
        <v>688</v>
      </c>
      <c r="AK93" s="332" t="s">
        <v>1720</v>
      </c>
      <c r="AL93" s="332" t="s">
        <v>315</v>
      </c>
      <c r="AM93" s="332" t="s">
        <v>315</v>
      </c>
      <c r="AN93" s="332" t="s">
        <v>1788</v>
      </c>
      <c r="AO93" s="332" t="s">
        <v>1724</v>
      </c>
      <c r="AP93" s="332" t="s">
        <v>1787</v>
      </c>
      <c r="AQ93" s="332" t="s">
        <v>337</v>
      </c>
      <c r="AR93" s="332" t="s">
        <v>315</v>
      </c>
      <c r="AS93" s="332" t="s">
        <v>315</v>
      </c>
      <c r="AT93" s="332" t="s">
        <v>1022</v>
      </c>
      <c r="AU93" s="332" t="s">
        <v>601</v>
      </c>
      <c r="AV93" s="332" t="s">
        <v>1686</v>
      </c>
      <c r="AW93" s="332" t="s">
        <v>332</v>
      </c>
    </row>
    <row r="94" spans="1:49" hidden="1">
      <c r="A94" s="211" t="s">
        <v>317</v>
      </c>
      <c r="B94" s="331" t="s">
        <v>1592</v>
      </c>
      <c r="C94" s="332" t="s">
        <v>213</v>
      </c>
      <c r="D94" s="332" t="s">
        <v>1789</v>
      </c>
      <c r="E94" s="332" t="s">
        <v>611</v>
      </c>
      <c r="F94" s="332" t="s">
        <v>682</v>
      </c>
      <c r="G94" s="332" t="s">
        <v>335</v>
      </c>
      <c r="H94" s="332" t="s">
        <v>1594</v>
      </c>
      <c r="I94" s="332" t="s">
        <v>1561</v>
      </c>
      <c r="J94" s="332" t="s">
        <v>741</v>
      </c>
      <c r="K94" s="332" t="s">
        <v>128</v>
      </c>
      <c r="L94" s="332" t="s">
        <v>676</v>
      </c>
      <c r="M94" s="332" t="s">
        <v>630</v>
      </c>
      <c r="N94" s="332" t="s">
        <v>1595</v>
      </c>
      <c r="O94" s="332" t="s">
        <v>523</v>
      </c>
      <c r="P94" s="332" t="s">
        <v>58</v>
      </c>
      <c r="Q94" s="332" t="s">
        <v>119</v>
      </c>
      <c r="R94" s="332" t="s">
        <v>59</v>
      </c>
      <c r="S94" s="332" t="s">
        <v>1596</v>
      </c>
      <c r="T94" s="332" t="s">
        <v>1597</v>
      </c>
      <c r="U94" s="332" t="s">
        <v>1292</v>
      </c>
      <c r="V94" s="332" t="s">
        <v>1790</v>
      </c>
      <c r="W94" s="332" t="s">
        <v>767</v>
      </c>
      <c r="X94" s="332" t="s">
        <v>691</v>
      </c>
      <c r="Y94" s="332" t="s">
        <v>1392</v>
      </c>
      <c r="Z94" s="332" t="s">
        <v>1590</v>
      </c>
      <c r="AA94" s="332" t="s">
        <v>755</v>
      </c>
      <c r="AB94" s="332" t="s">
        <v>76</v>
      </c>
      <c r="AC94" s="332" t="s">
        <v>985</v>
      </c>
      <c r="AD94" s="332" t="s">
        <v>851</v>
      </c>
      <c r="AE94" s="332" t="s">
        <v>1480</v>
      </c>
      <c r="AF94" s="332" t="s">
        <v>1601</v>
      </c>
      <c r="AG94" s="332" t="s">
        <v>1602</v>
      </c>
      <c r="AH94" s="332" t="s">
        <v>870</v>
      </c>
      <c r="AI94" s="332" t="s">
        <v>1069</v>
      </c>
      <c r="AJ94" s="332" t="s">
        <v>698</v>
      </c>
      <c r="AK94" s="332" t="s">
        <v>578</v>
      </c>
      <c r="AL94" s="332" t="s">
        <v>609</v>
      </c>
      <c r="AM94" s="332" t="s">
        <v>720</v>
      </c>
      <c r="AN94" s="332" t="s">
        <v>58</v>
      </c>
      <c r="AO94" s="332" t="s">
        <v>119</v>
      </c>
      <c r="AP94" s="332" t="s">
        <v>59</v>
      </c>
      <c r="AQ94" s="332" t="s">
        <v>1707</v>
      </c>
      <c r="AR94" s="332" t="s">
        <v>874</v>
      </c>
      <c r="AS94" s="332" t="s">
        <v>601</v>
      </c>
      <c r="AT94" s="332" t="s">
        <v>58</v>
      </c>
      <c r="AU94" s="332" t="s">
        <v>119</v>
      </c>
      <c r="AV94" s="332" t="s">
        <v>59</v>
      </c>
      <c r="AW94" s="332" t="s">
        <v>1603</v>
      </c>
    </row>
    <row r="95" spans="1:49" hidden="1">
      <c r="A95" s="204" t="s">
        <v>322</v>
      </c>
      <c r="B95" s="331" t="s">
        <v>1301</v>
      </c>
      <c r="C95" s="332" t="s">
        <v>323</v>
      </c>
      <c r="D95" s="332" t="s">
        <v>1791</v>
      </c>
      <c r="E95" s="332" t="s">
        <v>1792</v>
      </c>
      <c r="F95" s="332" t="s">
        <v>1479</v>
      </c>
      <c r="G95" s="332" t="s">
        <v>305</v>
      </c>
      <c r="H95" s="332" t="s">
        <v>1311</v>
      </c>
      <c r="I95" s="332" t="s">
        <v>1711</v>
      </c>
      <c r="J95" s="332" t="s">
        <v>1793</v>
      </c>
      <c r="K95" s="332" t="s">
        <v>1114</v>
      </c>
      <c r="L95" s="332" t="s">
        <v>691</v>
      </c>
      <c r="M95" s="332" t="s">
        <v>284</v>
      </c>
      <c r="N95" s="332" t="s">
        <v>416</v>
      </c>
      <c r="O95" s="332" t="s">
        <v>1478</v>
      </c>
      <c r="P95" s="332" t="s">
        <v>935</v>
      </c>
      <c r="Q95" s="332" t="s">
        <v>523</v>
      </c>
      <c r="R95" s="332" t="s">
        <v>705</v>
      </c>
      <c r="S95" s="332" t="s">
        <v>575</v>
      </c>
      <c r="T95" s="332" t="s">
        <v>1325</v>
      </c>
      <c r="U95" s="332" t="s">
        <v>1712</v>
      </c>
      <c r="V95" s="332" t="s">
        <v>1794</v>
      </c>
      <c r="W95" s="332" t="s">
        <v>1795</v>
      </c>
      <c r="X95" s="332" t="s">
        <v>1787</v>
      </c>
      <c r="Y95" s="332" t="s">
        <v>336</v>
      </c>
      <c r="Z95" s="332" t="s">
        <v>1334</v>
      </c>
      <c r="AA95" s="332" t="s">
        <v>199</v>
      </c>
      <c r="AB95" s="332" t="s">
        <v>945</v>
      </c>
      <c r="AC95" s="332" t="s">
        <v>217</v>
      </c>
      <c r="AD95" s="332" t="s">
        <v>829</v>
      </c>
      <c r="AE95" s="332" t="s">
        <v>1501</v>
      </c>
      <c r="AF95" s="332" t="s">
        <v>1336</v>
      </c>
      <c r="AG95" s="332" t="s">
        <v>1714</v>
      </c>
      <c r="AH95" s="332" t="s">
        <v>1796</v>
      </c>
      <c r="AI95" s="332" t="s">
        <v>1002</v>
      </c>
      <c r="AJ95" s="332" t="s">
        <v>620</v>
      </c>
      <c r="AK95" s="332" t="s">
        <v>310</v>
      </c>
      <c r="AL95" s="332" t="s">
        <v>1344</v>
      </c>
      <c r="AM95" s="332" t="s">
        <v>627</v>
      </c>
      <c r="AN95" s="332" t="s">
        <v>1797</v>
      </c>
      <c r="AO95" s="332" t="s">
        <v>1089</v>
      </c>
      <c r="AP95" s="332" t="s">
        <v>625</v>
      </c>
      <c r="AQ95" s="332" t="s">
        <v>313</v>
      </c>
      <c r="AR95" s="332" t="s">
        <v>715</v>
      </c>
      <c r="AS95" s="332" t="s">
        <v>615</v>
      </c>
      <c r="AT95" s="332" t="s">
        <v>1165</v>
      </c>
      <c r="AU95" s="332" t="s">
        <v>1007</v>
      </c>
      <c r="AV95" s="332" t="s">
        <v>646</v>
      </c>
      <c r="AW95" s="332" t="s">
        <v>1451</v>
      </c>
    </row>
    <row r="96" spans="1:49" hidden="1">
      <c r="A96" s="213" t="s">
        <v>324</v>
      </c>
      <c r="B96" s="331" t="s">
        <v>1604</v>
      </c>
      <c r="C96" s="332" t="s">
        <v>1223</v>
      </c>
      <c r="D96" s="332" t="s">
        <v>1798</v>
      </c>
      <c r="E96" s="332" t="s">
        <v>1799</v>
      </c>
      <c r="F96" s="332" t="s">
        <v>753</v>
      </c>
      <c r="G96" s="332" t="s">
        <v>279</v>
      </c>
      <c r="H96" s="332" t="s">
        <v>1607</v>
      </c>
      <c r="I96" s="332" t="s">
        <v>1213</v>
      </c>
      <c r="J96" s="332" t="s">
        <v>1761</v>
      </c>
      <c r="K96" s="332" t="s">
        <v>1131</v>
      </c>
      <c r="L96" s="332" t="s">
        <v>412</v>
      </c>
      <c r="M96" s="332" t="s">
        <v>619</v>
      </c>
      <c r="N96" s="332" t="s">
        <v>1201</v>
      </c>
      <c r="O96" s="332" t="s">
        <v>202</v>
      </c>
      <c r="P96" s="332" t="s">
        <v>58</v>
      </c>
      <c r="Q96" s="332" t="s">
        <v>119</v>
      </c>
      <c r="R96" s="332" t="s">
        <v>59</v>
      </c>
      <c r="S96" s="332" t="s">
        <v>583</v>
      </c>
      <c r="T96" s="332" t="s">
        <v>1611</v>
      </c>
      <c r="U96" s="332" t="s">
        <v>1612</v>
      </c>
      <c r="V96" s="332" t="s">
        <v>1800</v>
      </c>
      <c r="W96" s="332" t="s">
        <v>1478</v>
      </c>
      <c r="X96" s="332" t="s">
        <v>677</v>
      </c>
      <c r="Y96" s="332" t="s">
        <v>1510</v>
      </c>
      <c r="Z96" s="332" t="s">
        <v>1614</v>
      </c>
      <c r="AA96" s="332" t="s">
        <v>751</v>
      </c>
      <c r="AB96" s="332" t="s">
        <v>77</v>
      </c>
      <c r="AC96" s="332" t="s">
        <v>1047</v>
      </c>
      <c r="AD96" s="332" t="s">
        <v>676</v>
      </c>
      <c r="AE96" s="332" t="s">
        <v>1460</v>
      </c>
      <c r="AF96" s="332" t="s">
        <v>1357</v>
      </c>
      <c r="AG96" s="332" t="s">
        <v>1060</v>
      </c>
      <c r="AH96" s="332" t="s">
        <v>1122</v>
      </c>
      <c r="AI96" s="332" t="s">
        <v>1045</v>
      </c>
      <c r="AJ96" s="332" t="s">
        <v>695</v>
      </c>
      <c r="AK96" s="332" t="s">
        <v>1429</v>
      </c>
      <c r="AL96" s="332" t="s">
        <v>1615</v>
      </c>
      <c r="AM96" s="332" t="s">
        <v>271</v>
      </c>
      <c r="AN96" s="332" t="s">
        <v>535</v>
      </c>
      <c r="AO96" s="332" t="s">
        <v>200</v>
      </c>
      <c r="AP96" s="332" t="s">
        <v>1509</v>
      </c>
      <c r="AQ96" s="332" t="s">
        <v>583</v>
      </c>
      <c r="AR96" s="332" t="s">
        <v>64</v>
      </c>
      <c r="AS96" s="332" t="s">
        <v>1080</v>
      </c>
      <c r="AT96" s="332" t="s">
        <v>58</v>
      </c>
      <c r="AU96" s="332" t="s">
        <v>119</v>
      </c>
      <c r="AV96" s="332" t="s">
        <v>59</v>
      </c>
      <c r="AW96" s="332" t="s">
        <v>1617</v>
      </c>
    </row>
    <row r="97" spans="1:49" hidden="1">
      <c r="A97" s="212" t="s">
        <v>325</v>
      </c>
      <c r="B97" s="331" t="s">
        <v>1618</v>
      </c>
      <c r="C97" s="332" t="s">
        <v>1598</v>
      </c>
      <c r="D97" s="332" t="s">
        <v>1801</v>
      </c>
      <c r="E97" s="332" t="s">
        <v>492</v>
      </c>
      <c r="F97" s="332" t="s">
        <v>410</v>
      </c>
      <c r="G97" s="332" t="s">
        <v>326</v>
      </c>
      <c r="H97" s="332" t="s">
        <v>1621</v>
      </c>
      <c r="I97" s="332" t="s">
        <v>1622</v>
      </c>
      <c r="J97" s="332" t="s">
        <v>1802</v>
      </c>
      <c r="K97" s="332" t="s">
        <v>219</v>
      </c>
      <c r="L97" s="332" t="s">
        <v>883</v>
      </c>
      <c r="M97" s="332" t="s">
        <v>696</v>
      </c>
      <c r="N97" s="332" t="s">
        <v>1624</v>
      </c>
      <c r="O97" s="332" t="s">
        <v>113</v>
      </c>
      <c r="P97" s="332" t="s">
        <v>935</v>
      </c>
      <c r="Q97" s="332" t="s">
        <v>523</v>
      </c>
      <c r="R97" s="332" t="s">
        <v>581</v>
      </c>
      <c r="S97" s="332" t="s">
        <v>1803</v>
      </c>
      <c r="T97" s="332" t="s">
        <v>1628</v>
      </c>
      <c r="U97" s="332" t="s">
        <v>764</v>
      </c>
      <c r="V97" s="332" t="s">
        <v>1804</v>
      </c>
      <c r="W97" s="332" t="s">
        <v>1805</v>
      </c>
      <c r="X97" s="332" t="s">
        <v>1509</v>
      </c>
      <c r="Y97" s="332" t="s">
        <v>302</v>
      </c>
      <c r="Z97" s="332" t="s">
        <v>1631</v>
      </c>
      <c r="AA97" s="332" t="s">
        <v>702</v>
      </c>
      <c r="AB97" s="332" t="s">
        <v>1247</v>
      </c>
      <c r="AC97" s="332" t="s">
        <v>1146</v>
      </c>
      <c r="AD97" s="332" t="s">
        <v>71</v>
      </c>
      <c r="AE97" s="332" t="s">
        <v>656</v>
      </c>
      <c r="AF97" s="332" t="s">
        <v>1634</v>
      </c>
      <c r="AG97" s="332" t="s">
        <v>1635</v>
      </c>
      <c r="AH97" s="332" t="s">
        <v>628</v>
      </c>
      <c r="AI97" s="332" t="s">
        <v>1293</v>
      </c>
      <c r="AJ97" s="332" t="s">
        <v>670</v>
      </c>
      <c r="AK97" s="332" t="s">
        <v>1510</v>
      </c>
      <c r="AL97" s="332" t="s">
        <v>659</v>
      </c>
      <c r="AM97" s="332" t="s">
        <v>568</v>
      </c>
      <c r="AN97" s="332" t="s">
        <v>750</v>
      </c>
      <c r="AO97" s="332" t="s">
        <v>208</v>
      </c>
      <c r="AP97" s="332" t="s">
        <v>1568</v>
      </c>
      <c r="AQ97" s="332" t="s">
        <v>297</v>
      </c>
      <c r="AR97" s="332" t="s">
        <v>605</v>
      </c>
      <c r="AS97" s="332" t="s">
        <v>460</v>
      </c>
      <c r="AT97" s="332" t="s">
        <v>1165</v>
      </c>
      <c r="AU97" s="332" t="s">
        <v>1007</v>
      </c>
      <c r="AV97" s="332" t="s">
        <v>752</v>
      </c>
      <c r="AW97" s="332" t="s">
        <v>1633</v>
      </c>
    </row>
    <row r="98" spans="1:49" hidden="1">
      <c r="A98" s="211" t="s">
        <v>327</v>
      </c>
      <c r="B98" s="331" t="s">
        <v>1723</v>
      </c>
      <c r="C98" s="332" t="s">
        <v>1724</v>
      </c>
      <c r="D98" s="332" t="s">
        <v>1806</v>
      </c>
      <c r="E98" s="332" t="s">
        <v>1547</v>
      </c>
      <c r="F98" s="332" t="s">
        <v>1807</v>
      </c>
      <c r="G98" s="332" t="s">
        <v>284</v>
      </c>
      <c r="H98" s="332" t="s">
        <v>1726</v>
      </c>
      <c r="I98" s="332" t="s">
        <v>1727</v>
      </c>
      <c r="J98" s="332" t="s">
        <v>870</v>
      </c>
      <c r="K98" s="332" t="s">
        <v>667</v>
      </c>
      <c r="L98" s="332" t="s">
        <v>1686</v>
      </c>
      <c r="M98" s="332" t="s">
        <v>662</v>
      </c>
      <c r="N98" s="332" t="s">
        <v>1728</v>
      </c>
      <c r="O98" s="332" t="s">
        <v>294</v>
      </c>
      <c r="P98" s="332" t="s">
        <v>1011</v>
      </c>
      <c r="Q98" s="332" t="s">
        <v>458</v>
      </c>
      <c r="R98" s="332" t="s">
        <v>726</v>
      </c>
      <c r="S98" s="332" t="s">
        <v>1808</v>
      </c>
      <c r="T98" s="332" t="s">
        <v>1730</v>
      </c>
      <c r="U98" s="332" t="s">
        <v>1731</v>
      </c>
      <c r="V98" s="332" t="s">
        <v>932</v>
      </c>
      <c r="W98" s="332" t="s">
        <v>447</v>
      </c>
      <c r="X98" s="332" t="s">
        <v>677</v>
      </c>
      <c r="Y98" s="332" t="s">
        <v>696</v>
      </c>
      <c r="Z98" s="332" t="s">
        <v>1340</v>
      </c>
      <c r="AA98" s="332" t="s">
        <v>1089</v>
      </c>
      <c r="AB98" s="332" t="s">
        <v>882</v>
      </c>
      <c r="AC98" s="332" t="s">
        <v>440</v>
      </c>
      <c r="AD98" s="332" t="s">
        <v>757</v>
      </c>
      <c r="AE98" s="332" t="s">
        <v>614</v>
      </c>
      <c r="AF98" s="332" t="s">
        <v>1734</v>
      </c>
      <c r="AG98" s="332" t="s">
        <v>206</v>
      </c>
      <c r="AH98" s="332" t="s">
        <v>973</v>
      </c>
      <c r="AI98" s="332" t="s">
        <v>128</v>
      </c>
      <c r="AJ98" s="332" t="s">
        <v>677</v>
      </c>
      <c r="AK98" s="332" t="s">
        <v>341</v>
      </c>
      <c r="AL98" s="332" t="s">
        <v>1068</v>
      </c>
      <c r="AM98" s="332" t="s">
        <v>202</v>
      </c>
      <c r="AN98" s="332" t="s">
        <v>526</v>
      </c>
      <c r="AO98" s="332" t="s">
        <v>216</v>
      </c>
      <c r="AP98" s="332" t="s">
        <v>1660</v>
      </c>
      <c r="AQ98" s="332" t="s">
        <v>1527</v>
      </c>
      <c r="AR98" s="332" t="s">
        <v>674</v>
      </c>
      <c r="AS98" s="332" t="s">
        <v>132</v>
      </c>
      <c r="AT98" s="332" t="s">
        <v>952</v>
      </c>
      <c r="AU98" s="332" t="s">
        <v>1016</v>
      </c>
      <c r="AV98" s="332" t="s">
        <v>916</v>
      </c>
      <c r="AW98" s="332" t="s">
        <v>586</v>
      </c>
    </row>
    <row r="99" spans="1:49" hidden="1">
      <c r="A99" s="212" t="s">
        <v>329</v>
      </c>
      <c r="B99" s="331" t="s">
        <v>1640</v>
      </c>
      <c r="C99" s="332" t="s">
        <v>1234</v>
      </c>
      <c r="D99" s="332" t="s">
        <v>1809</v>
      </c>
      <c r="E99" s="332" t="s">
        <v>1478</v>
      </c>
      <c r="F99" s="332" t="s">
        <v>1609</v>
      </c>
      <c r="G99" s="332" t="s">
        <v>1720</v>
      </c>
      <c r="H99" s="332" t="s">
        <v>1643</v>
      </c>
      <c r="I99" s="332" t="s">
        <v>434</v>
      </c>
      <c r="J99" s="332" t="s">
        <v>947</v>
      </c>
      <c r="K99" s="332" t="s">
        <v>215</v>
      </c>
      <c r="L99" s="332" t="s">
        <v>70</v>
      </c>
      <c r="M99" s="332" t="s">
        <v>308</v>
      </c>
      <c r="N99" s="332" t="s">
        <v>730</v>
      </c>
      <c r="O99" s="332" t="s">
        <v>686</v>
      </c>
      <c r="P99" s="332" t="s">
        <v>68</v>
      </c>
      <c r="Q99" s="332" t="s">
        <v>1080</v>
      </c>
      <c r="R99" s="332" t="s">
        <v>1810</v>
      </c>
      <c r="S99" s="332" t="s">
        <v>1752</v>
      </c>
      <c r="T99" s="332" t="s">
        <v>1649</v>
      </c>
      <c r="U99" s="332" t="s">
        <v>1410</v>
      </c>
      <c r="V99" s="332" t="s">
        <v>735</v>
      </c>
      <c r="W99" s="332" t="s">
        <v>1173</v>
      </c>
      <c r="X99" s="332" t="s">
        <v>1690</v>
      </c>
      <c r="Y99" s="332" t="s">
        <v>341</v>
      </c>
      <c r="Z99" s="332" t="s">
        <v>1330</v>
      </c>
      <c r="AA99" s="332" t="s">
        <v>667</v>
      </c>
      <c r="AB99" s="332" t="s">
        <v>76</v>
      </c>
      <c r="AC99" s="332" t="s">
        <v>118</v>
      </c>
      <c r="AD99" s="332" t="s">
        <v>411</v>
      </c>
      <c r="AE99" s="332" t="s">
        <v>629</v>
      </c>
      <c r="AF99" s="332" t="s">
        <v>1654</v>
      </c>
      <c r="AG99" s="332" t="s">
        <v>511</v>
      </c>
      <c r="AH99" s="332" t="s">
        <v>535</v>
      </c>
      <c r="AI99" s="332" t="s">
        <v>137</v>
      </c>
      <c r="AJ99" s="332" t="s">
        <v>646</v>
      </c>
      <c r="AK99" s="332" t="s">
        <v>656</v>
      </c>
      <c r="AL99" s="332" t="s">
        <v>1656</v>
      </c>
      <c r="AM99" s="332" t="s">
        <v>1657</v>
      </c>
      <c r="AN99" s="332" t="s">
        <v>992</v>
      </c>
      <c r="AO99" s="332" t="s">
        <v>501</v>
      </c>
      <c r="AP99" s="332" t="s">
        <v>867</v>
      </c>
      <c r="AQ99" s="332" t="s">
        <v>1633</v>
      </c>
      <c r="AR99" s="332" t="s">
        <v>1061</v>
      </c>
      <c r="AS99" s="332" t="s">
        <v>1151</v>
      </c>
      <c r="AT99" s="332" t="s">
        <v>840</v>
      </c>
      <c r="AU99" s="332" t="s">
        <v>1048</v>
      </c>
      <c r="AV99" s="332" t="s">
        <v>194</v>
      </c>
      <c r="AW99" s="332" t="s">
        <v>290</v>
      </c>
    </row>
    <row r="100" spans="1:49" hidden="1">
      <c r="A100" s="213" t="s">
        <v>331</v>
      </c>
      <c r="B100" s="331" t="s">
        <v>1662</v>
      </c>
      <c r="C100" s="332" t="s">
        <v>720</v>
      </c>
      <c r="D100" s="332" t="s">
        <v>1811</v>
      </c>
      <c r="E100" s="332" t="s">
        <v>1812</v>
      </c>
      <c r="F100" s="332" t="s">
        <v>901</v>
      </c>
      <c r="G100" s="332" t="s">
        <v>1392</v>
      </c>
      <c r="H100" s="332" t="s">
        <v>454</v>
      </c>
      <c r="I100" s="332" t="s">
        <v>1665</v>
      </c>
      <c r="J100" s="332" t="s">
        <v>516</v>
      </c>
      <c r="K100" s="332" t="s">
        <v>137</v>
      </c>
      <c r="L100" s="332" t="s">
        <v>748</v>
      </c>
      <c r="M100" s="332" t="s">
        <v>1610</v>
      </c>
      <c r="N100" s="332" t="s">
        <v>1668</v>
      </c>
      <c r="O100" s="332" t="s">
        <v>116</v>
      </c>
      <c r="P100" s="332" t="s">
        <v>697</v>
      </c>
      <c r="Q100" s="332" t="s">
        <v>1151</v>
      </c>
      <c r="R100" s="332" t="s">
        <v>1813</v>
      </c>
      <c r="S100" s="332" t="s">
        <v>1814</v>
      </c>
      <c r="T100" s="332" t="s">
        <v>1671</v>
      </c>
      <c r="U100" s="332" t="s">
        <v>1484</v>
      </c>
      <c r="V100" s="332" t="s">
        <v>455</v>
      </c>
      <c r="W100" s="332" t="s">
        <v>263</v>
      </c>
      <c r="X100" s="332" t="s">
        <v>1815</v>
      </c>
      <c r="Y100" s="332" t="s">
        <v>656</v>
      </c>
      <c r="Z100" s="332" t="s">
        <v>1330</v>
      </c>
      <c r="AA100" s="332" t="s">
        <v>762</v>
      </c>
      <c r="AB100" s="332" t="s">
        <v>125</v>
      </c>
      <c r="AC100" s="332" t="s">
        <v>205</v>
      </c>
      <c r="AD100" s="332" t="s">
        <v>426</v>
      </c>
      <c r="AE100" s="332" t="s">
        <v>1816</v>
      </c>
      <c r="AF100" s="332" t="s">
        <v>1676</v>
      </c>
      <c r="AG100" s="332" t="s">
        <v>1677</v>
      </c>
      <c r="AH100" s="332" t="s">
        <v>1037</v>
      </c>
      <c r="AI100" s="332" t="s">
        <v>442</v>
      </c>
      <c r="AJ100" s="332" t="s">
        <v>1817</v>
      </c>
      <c r="AK100" s="332" t="s">
        <v>586</v>
      </c>
      <c r="AL100" s="332" t="s">
        <v>866</v>
      </c>
      <c r="AM100" s="332" t="s">
        <v>755</v>
      </c>
      <c r="AN100" s="332" t="s">
        <v>68</v>
      </c>
      <c r="AO100" s="332" t="s">
        <v>1080</v>
      </c>
      <c r="AP100" s="332" t="s">
        <v>1518</v>
      </c>
      <c r="AQ100" s="332" t="s">
        <v>763</v>
      </c>
      <c r="AR100" s="332" t="s">
        <v>125</v>
      </c>
      <c r="AS100" s="332" t="s">
        <v>205</v>
      </c>
      <c r="AT100" s="332" t="s">
        <v>885</v>
      </c>
      <c r="AU100" s="332" t="s">
        <v>1235</v>
      </c>
      <c r="AV100" s="332" t="s">
        <v>883</v>
      </c>
      <c r="AW100" s="332" t="s">
        <v>1818</v>
      </c>
    </row>
    <row r="101" spans="1:49" hidden="1">
      <c r="A101" s="214" t="s">
        <v>266</v>
      </c>
      <c r="B101" s="331" t="s">
        <v>315</v>
      </c>
      <c r="C101" s="332" t="s">
        <v>315</v>
      </c>
      <c r="D101" s="332" t="s">
        <v>1819</v>
      </c>
      <c r="E101" s="332" t="s">
        <v>1820</v>
      </c>
      <c r="F101" s="332" t="s">
        <v>1571</v>
      </c>
      <c r="G101" s="332" t="s">
        <v>318</v>
      </c>
      <c r="H101" s="332" t="s">
        <v>315</v>
      </c>
      <c r="I101" s="332" t="s">
        <v>315</v>
      </c>
      <c r="J101" s="332" t="s">
        <v>1821</v>
      </c>
      <c r="K101" s="332" t="s">
        <v>1142</v>
      </c>
      <c r="L101" s="332" t="s">
        <v>734</v>
      </c>
      <c r="M101" s="332" t="s">
        <v>299</v>
      </c>
      <c r="N101" s="332" t="s">
        <v>315</v>
      </c>
      <c r="O101" s="332" t="s">
        <v>315</v>
      </c>
      <c r="P101" s="332" t="s">
        <v>1822</v>
      </c>
      <c r="Q101" s="332" t="s">
        <v>121</v>
      </c>
      <c r="R101" s="332" t="s">
        <v>422</v>
      </c>
      <c r="S101" s="332" t="s">
        <v>1823</v>
      </c>
      <c r="T101" s="332" t="s">
        <v>315</v>
      </c>
      <c r="U101" s="332" t="s">
        <v>315</v>
      </c>
      <c r="V101" s="332" t="s">
        <v>1824</v>
      </c>
      <c r="W101" s="332" t="s">
        <v>1825</v>
      </c>
      <c r="X101" s="332" t="s">
        <v>414</v>
      </c>
      <c r="Y101" s="332" t="s">
        <v>284</v>
      </c>
      <c r="Z101" s="332" t="s">
        <v>315</v>
      </c>
      <c r="AA101" s="332" t="s">
        <v>315</v>
      </c>
      <c r="AB101" s="332" t="s">
        <v>598</v>
      </c>
      <c r="AC101" s="332" t="s">
        <v>657</v>
      </c>
      <c r="AD101" s="332" t="s">
        <v>411</v>
      </c>
      <c r="AE101" s="332" t="s">
        <v>746</v>
      </c>
      <c r="AF101" s="332" t="s">
        <v>315</v>
      </c>
      <c r="AG101" s="332" t="s">
        <v>315</v>
      </c>
      <c r="AH101" s="332" t="s">
        <v>445</v>
      </c>
      <c r="AI101" s="332" t="s">
        <v>275</v>
      </c>
      <c r="AJ101" s="332" t="s">
        <v>705</v>
      </c>
      <c r="AK101" s="332" t="s">
        <v>330</v>
      </c>
      <c r="AL101" s="332" t="s">
        <v>315</v>
      </c>
      <c r="AM101" s="332" t="s">
        <v>315</v>
      </c>
      <c r="AN101" s="332" t="s">
        <v>932</v>
      </c>
      <c r="AO101" s="332" t="s">
        <v>1075</v>
      </c>
      <c r="AP101" s="332" t="s">
        <v>409</v>
      </c>
      <c r="AQ101" s="332" t="s">
        <v>346</v>
      </c>
      <c r="AR101" s="332" t="s">
        <v>315</v>
      </c>
      <c r="AS101" s="332" t="s">
        <v>315</v>
      </c>
      <c r="AT101" s="332" t="s">
        <v>457</v>
      </c>
      <c r="AU101" s="332" t="s">
        <v>115</v>
      </c>
      <c r="AV101" s="332" t="s">
        <v>1810</v>
      </c>
      <c r="AW101" s="332" t="s">
        <v>729</v>
      </c>
    </row>
    <row r="102" spans="1:49" hidden="1">
      <c r="A102" s="211" t="s">
        <v>317</v>
      </c>
      <c r="B102" s="331" t="s">
        <v>1592</v>
      </c>
      <c r="C102" s="332" t="s">
        <v>213</v>
      </c>
      <c r="D102" s="332" t="s">
        <v>218</v>
      </c>
      <c r="E102" s="332" t="s">
        <v>755</v>
      </c>
      <c r="F102" s="332" t="s">
        <v>875</v>
      </c>
      <c r="G102" s="332" t="s">
        <v>639</v>
      </c>
      <c r="H102" s="332" t="s">
        <v>1594</v>
      </c>
      <c r="I102" s="332" t="s">
        <v>1561</v>
      </c>
      <c r="J102" s="332" t="s">
        <v>681</v>
      </c>
      <c r="K102" s="332" t="s">
        <v>114</v>
      </c>
      <c r="L102" s="332" t="s">
        <v>853</v>
      </c>
      <c r="M102" s="332" t="s">
        <v>1630</v>
      </c>
      <c r="N102" s="332" t="s">
        <v>1595</v>
      </c>
      <c r="O102" s="332" t="s">
        <v>523</v>
      </c>
      <c r="P102" s="332" t="s">
        <v>58</v>
      </c>
      <c r="Q102" s="332" t="s">
        <v>119</v>
      </c>
      <c r="R102" s="332" t="s">
        <v>59</v>
      </c>
      <c r="S102" s="332" t="s">
        <v>1596</v>
      </c>
      <c r="T102" s="332" t="s">
        <v>1597</v>
      </c>
      <c r="U102" s="332" t="s">
        <v>1292</v>
      </c>
      <c r="V102" s="332" t="s">
        <v>1011</v>
      </c>
      <c r="W102" s="332" t="s">
        <v>217</v>
      </c>
      <c r="X102" s="332" t="s">
        <v>191</v>
      </c>
      <c r="Y102" s="332" t="s">
        <v>299</v>
      </c>
      <c r="Z102" s="332" t="s">
        <v>1590</v>
      </c>
      <c r="AA102" s="332" t="s">
        <v>755</v>
      </c>
      <c r="AB102" s="332" t="s">
        <v>58</v>
      </c>
      <c r="AC102" s="332" t="s">
        <v>119</v>
      </c>
      <c r="AD102" s="332" t="s">
        <v>59</v>
      </c>
      <c r="AE102" s="332" t="s">
        <v>1591</v>
      </c>
      <c r="AF102" s="332" t="s">
        <v>1601</v>
      </c>
      <c r="AG102" s="332" t="s">
        <v>1602</v>
      </c>
      <c r="AH102" s="332" t="s">
        <v>58</v>
      </c>
      <c r="AI102" s="332" t="s">
        <v>118</v>
      </c>
      <c r="AJ102" s="332" t="s">
        <v>59</v>
      </c>
      <c r="AK102" s="332" t="s">
        <v>282</v>
      </c>
      <c r="AL102" s="332" t="s">
        <v>609</v>
      </c>
      <c r="AM102" s="332" t="s">
        <v>720</v>
      </c>
      <c r="AN102" s="332" t="s">
        <v>58</v>
      </c>
      <c r="AO102" s="332" t="s">
        <v>119</v>
      </c>
      <c r="AP102" s="332" t="s">
        <v>59</v>
      </c>
      <c r="AQ102" s="332" t="s">
        <v>1707</v>
      </c>
      <c r="AR102" s="332" t="s">
        <v>874</v>
      </c>
      <c r="AS102" s="332" t="s">
        <v>601</v>
      </c>
      <c r="AT102" s="332" t="s">
        <v>58</v>
      </c>
      <c r="AU102" s="332" t="s">
        <v>119</v>
      </c>
      <c r="AV102" s="332" t="s">
        <v>59</v>
      </c>
      <c r="AW102" s="332" t="s">
        <v>1603</v>
      </c>
    </row>
    <row r="103" spans="1:49" hidden="1">
      <c r="A103" s="204" t="s">
        <v>322</v>
      </c>
      <c r="B103" s="331" t="s">
        <v>1301</v>
      </c>
      <c r="C103" s="332" t="s">
        <v>323</v>
      </c>
      <c r="D103" s="332" t="s">
        <v>1826</v>
      </c>
      <c r="E103" s="332" t="s">
        <v>1827</v>
      </c>
      <c r="F103" s="332" t="s">
        <v>676</v>
      </c>
      <c r="G103" s="332" t="s">
        <v>1706</v>
      </c>
      <c r="H103" s="332" t="s">
        <v>1311</v>
      </c>
      <c r="I103" s="332" t="s">
        <v>1711</v>
      </c>
      <c r="J103" s="332" t="s">
        <v>1828</v>
      </c>
      <c r="K103" s="332" t="s">
        <v>207</v>
      </c>
      <c r="L103" s="332" t="s">
        <v>425</v>
      </c>
      <c r="M103" s="332" t="s">
        <v>305</v>
      </c>
      <c r="N103" s="332" t="s">
        <v>416</v>
      </c>
      <c r="O103" s="332" t="s">
        <v>1478</v>
      </c>
      <c r="P103" s="332" t="s">
        <v>190</v>
      </c>
      <c r="Q103" s="332" t="s">
        <v>215</v>
      </c>
      <c r="R103" s="332" t="s">
        <v>849</v>
      </c>
      <c r="S103" s="332" t="s">
        <v>746</v>
      </c>
      <c r="T103" s="332" t="s">
        <v>1325</v>
      </c>
      <c r="U103" s="332" t="s">
        <v>1712</v>
      </c>
      <c r="V103" s="332" t="s">
        <v>1829</v>
      </c>
      <c r="W103" s="332" t="s">
        <v>1830</v>
      </c>
      <c r="X103" s="332" t="s">
        <v>1514</v>
      </c>
      <c r="Y103" s="332" t="s">
        <v>282</v>
      </c>
      <c r="Z103" s="332" t="s">
        <v>1334</v>
      </c>
      <c r="AA103" s="332" t="s">
        <v>199</v>
      </c>
      <c r="AB103" s="332" t="s">
        <v>535</v>
      </c>
      <c r="AC103" s="332" t="s">
        <v>436</v>
      </c>
      <c r="AD103" s="332" t="s">
        <v>1514</v>
      </c>
      <c r="AE103" s="332" t="s">
        <v>690</v>
      </c>
      <c r="AF103" s="332" t="s">
        <v>1336</v>
      </c>
      <c r="AG103" s="332" t="s">
        <v>1714</v>
      </c>
      <c r="AH103" s="332" t="s">
        <v>1831</v>
      </c>
      <c r="AI103" s="332" t="s">
        <v>214</v>
      </c>
      <c r="AJ103" s="332" t="s">
        <v>1609</v>
      </c>
      <c r="AK103" s="332" t="s">
        <v>336</v>
      </c>
      <c r="AL103" s="332" t="s">
        <v>1344</v>
      </c>
      <c r="AM103" s="332" t="s">
        <v>627</v>
      </c>
      <c r="AN103" s="332" t="s">
        <v>1797</v>
      </c>
      <c r="AO103" s="332" t="s">
        <v>1004</v>
      </c>
      <c r="AP103" s="332" t="s">
        <v>625</v>
      </c>
      <c r="AQ103" s="332" t="s">
        <v>1823</v>
      </c>
      <c r="AR103" s="332" t="s">
        <v>715</v>
      </c>
      <c r="AS103" s="332" t="s">
        <v>615</v>
      </c>
      <c r="AT103" s="332" t="s">
        <v>77</v>
      </c>
      <c r="AU103" s="332" t="s">
        <v>1029</v>
      </c>
      <c r="AV103" s="332" t="s">
        <v>647</v>
      </c>
      <c r="AW103" s="332" t="s">
        <v>712</v>
      </c>
    </row>
    <row r="104" spans="1:49" hidden="1">
      <c r="A104" s="213" t="s">
        <v>324</v>
      </c>
      <c r="B104" s="331" t="s">
        <v>1604</v>
      </c>
      <c r="C104" s="332" t="s">
        <v>1223</v>
      </c>
      <c r="D104" s="332" t="s">
        <v>1832</v>
      </c>
      <c r="E104" s="332" t="s">
        <v>1833</v>
      </c>
      <c r="F104" s="332" t="s">
        <v>643</v>
      </c>
      <c r="G104" s="332" t="s">
        <v>318</v>
      </c>
      <c r="H104" s="332" t="s">
        <v>1607</v>
      </c>
      <c r="I104" s="332" t="s">
        <v>1213</v>
      </c>
      <c r="J104" s="332" t="s">
        <v>839</v>
      </c>
      <c r="K104" s="332" t="s">
        <v>128</v>
      </c>
      <c r="L104" s="332" t="s">
        <v>876</v>
      </c>
      <c r="M104" s="332" t="s">
        <v>305</v>
      </c>
      <c r="N104" s="332" t="s">
        <v>1201</v>
      </c>
      <c r="O104" s="332" t="s">
        <v>202</v>
      </c>
      <c r="P104" s="332" t="s">
        <v>58</v>
      </c>
      <c r="Q104" s="332" t="s">
        <v>119</v>
      </c>
      <c r="R104" s="332" t="s">
        <v>59</v>
      </c>
      <c r="S104" s="332" t="s">
        <v>583</v>
      </c>
      <c r="T104" s="332" t="s">
        <v>1611</v>
      </c>
      <c r="U104" s="332" t="s">
        <v>1612</v>
      </c>
      <c r="V104" s="332" t="s">
        <v>741</v>
      </c>
      <c r="W104" s="332" t="s">
        <v>517</v>
      </c>
      <c r="X104" s="332" t="s">
        <v>669</v>
      </c>
      <c r="Y104" s="332" t="s">
        <v>305</v>
      </c>
      <c r="Z104" s="332" t="s">
        <v>1614</v>
      </c>
      <c r="AA104" s="332" t="s">
        <v>751</v>
      </c>
      <c r="AB104" s="332" t="s">
        <v>58</v>
      </c>
      <c r="AC104" s="332" t="s">
        <v>119</v>
      </c>
      <c r="AD104" s="332" t="s">
        <v>59</v>
      </c>
      <c r="AE104" s="332" t="s">
        <v>1717</v>
      </c>
      <c r="AF104" s="332" t="s">
        <v>1357</v>
      </c>
      <c r="AG104" s="332" t="s">
        <v>1060</v>
      </c>
      <c r="AH104" s="332" t="s">
        <v>893</v>
      </c>
      <c r="AI104" s="332" t="s">
        <v>985</v>
      </c>
      <c r="AJ104" s="332" t="s">
        <v>1716</v>
      </c>
      <c r="AK104" s="332" t="s">
        <v>305</v>
      </c>
      <c r="AL104" s="332" t="s">
        <v>1615</v>
      </c>
      <c r="AM104" s="332" t="s">
        <v>271</v>
      </c>
      <c r="AN104" s="332" t="s">
        <v>951</v>
      </c>
      <c r="AO104" s="332" t="s">
        <v>215</v>
      </c>
      <c r="AP104" s="332" t="s">
        <v>1834</v>
      </c>
      <c r="AQ104" s="332" t="s">
        <v>1835</v>
      </c>
      <c r="AR104" s="332" t="s">
        <v>64</v>
      </c>
      <c r="AS104" s="332" t="s">
        <v>1080</v>
      </c>
      <c r="AT104" s="332" t="s">
        <v>58</v>
      </c>
      <c r="AU104" s="332" t="s">
        <v>119</v>
      </c>
      <c r="AV104" s="332" t="s">
        <v>59</v>
      </c>
      <c r="AW104" s="332" t="s">
        <v>1617</v>
      </c>
    </row>
    <row r="105" spans="1:49" hidden="1">
      <c r="A105" s="212" t="s">
        <v>325</v>
      </c>
      <c r="B105" s="331" t="s">
        <v>1618</v>
      </c>
      <c r="C105" s="332" t="s">
        <v>1598</v>
      </c>
      <c r="D105" s="332" t="s">
        <v>1836</v>
      </c>
      <c r="E105" s="332" t="s">
        <v>1837</v>
      </c>
      <c r="F105" s="332" t="s">
        <v>1807</v>
      </c>
      <c r="G105" s="332" t="s">
        <v>333</v>
      </c>
      <c r="H105" s="332" t="s">
        <v>1621</v>
      </c>
      <c r="I105" s="332" t="s">
        <v>1622</v>
      </c>
      <c r="J105" s="332" t="s">
        <v>965</v>
      </c>
      <c r="K105" s="332" t="s">
        <v>130</v>
      </c>
      <c r="L105" s="332" t="s">
        <v>883</v>
      </c>
      <c r="M105" s="332" t="s">
        <v>578</v>
      </c>
      <c r="N105" s="332" t="s">
        <v>1624</v>
      </c>
      <c r="O105" s="332" t="s">
        <v>113</v>
      </c>
      <c r="P105" s="332" t="s">
        <v>190</v>
      </c>
      <c r="Q105" s="332" t="s">
        <v>215</v>
      </c>
      <c r="R105" s="332" t="s">
        <v>625</v>
      </c>
      <c r="S105" s="332" t="s">
        <v>1838</v>
      </c>
      <c r="T105" s="332" t="s">
        <v>1628</v>
      </c>
      <c r="U105" s="332" t="s">
        <v>764</v>
      </c>
      <c r="V105" s="332" t="s">
        <v>1839</v>
      </c>
      <c r="W105" s="332" t="s">
        <v>1052</v>
      </c>
      <c r="X105" s="332" t="s">
        <v>867</v>
      </c>
      <c r="Y105" s="332" t="s">
        <v>302</v>
      </c>
      <c r="Z105" s="332" t="s">
        <v>1631</v>
      </c>
      <c r="AA105" s="332" t="s">
        <v>702</v>
      </c>
      <c r="AB105" s="332" t="s">
        <v>535</v>
      </c>
      <c r="AC105" s="332" t="s">
        <v>436</v>
      </c>
      <c r="AD105" s="332" t="s">
        <v>588</v>
      </c>
      <c r="AE105" s="332" t="s">
        <v>1451</v>
      </c>
      <c r="AF105" s="332" t="s">
        <v>1634</v>
      </c>
      <c r="AG105" s="332" t="s">
        <v>1635</v>
      </c>
      <c r="AH105" s="332" t="s">
        <v>1314</v>
      </c>
      <c r="AI105" s="332" t="s">
        <v>1171</v>
      </c>
      <c r="AJ105" s="332" t="s">
        <v>652</v>
      </c>
      <c r="AK105" s="332" t="s">
        <v>1510</v>
      </c>
      <c r="AL105" s="332" t="s">
        <v>659</v>
      </c>
      <c r="AM105" s="332" t="s">
        <v>568</v>
      </c>
      <c r="AN105" s="332" t="s">
        <v>1330</v>
      </c>
      <c r="AO105" s="332" t="s">
        <v>443</v>
      </c>
      <c r="AP105" s="332" t="s">
        <v>1840</v>
      </c>
      <c r="AQ105" s="332" t="s">
        <v>640</v>
      </c>
      <c r="AR105" s="332" t="s">
        <v>605</v>
      </c>
      <c r="AS105" s="332" t="s">
        <v>460</v>
      </c>
      <c r="AT105" s="332" t="s">
        <v>77</v>
      </c>
      <c r="AU105" s="332" t="s">
        <v>1029</v>
      </c>
      <c r="AV105" s="332" t="s">
        <v>1841</v>
      </c>
      <c r="AW105" s="332" t="s">
        <v>1842</v>
      </c>
    </row>
    <row r="106" spans="1:49" hidden="1">
      <c r="A106" s="211" t="s">
        <v>327</v>
      </c>
      <c r="B106" s="331" t="s">
        <v>1723</v>
      </c>
      <c r="C106" s="332" t="s">
        <v>1724</v>
      </c>
      <c r="D106" s="332" t="s">
        <v>1843</v>
      </c>
      <c r="E106" s="332" t="s">
        <v>1844</v>
      </c>
      <c r="F106" s="332" t="s">
        <v>728</v>
      </c>
      <c r="G106" s="332" t="s">
        <v>310</v>
      </c>
      <c r="H106" s="332" t="s">
        <v>1726</v>
      </c>
      <c r="I106" s="332" t="s">
        <v>1727</v>
      </c>
      <c r="J106" s="332" t="s">
        <v>1270</v>
      </c>
      <c r="K106" s="332" t="s">
        <v>1651</v>
      </c>
      <c r="L106" s="332" t="s">
        <v>898</v>
      </c>
      <c r="M106" s="332" t="s">
        <v>583</v>
      </c>
      <c r="N106" s="332" t="s">
        <v>1728</v>
      </c>
      <c r="O106" s="332" t="s">
        <v>294</v>
      </c>
      <c r="P106" s="332" t="s">
        <v>193</v>
      </c>
      <c r="Q106" s="332" t="s">
        <v>440</v>
      </c>
      <c r="R106" s="332" t="s">
        <v>1845</v>
      </c>
      <c r="S106" s="332" t="s">
        <v>1487</v>
      </c>
      <c r="T106" s="332" t="s">
        <v>1730</v>
      </c>
      <c r="U106" s="332" t="s">
        <v>1731</v>
      </c>
      <c r="V106" s="332" t="s">
        <v>1846</v>
      </c>
      <c r="W106" s="332" t="s">
        <v>584</v>
      </c>
      <c r="X106" s="332" t="s">
        <v>1847</v>
      </c>
      <c r="Y106" s="332" t="s">
        <v>1501</v>
      </c>
      <c r="Z106" s="332" t="s">
        <v>1340</v>
      </c>
      <c r="AA106" s="332" t="s">
        <v>1089</v>
      </c>
      <c r="AB106" s="332" t="s">
        <v>653</v>
      </c>
      <c r="AC106" s="332" t="s">
        <v>216</v>
      </c>
      <c r="AD106" s="332" t="s">
        <v>606</v>
      </c>
      <c r="AE106" s="332" t="s">
        <v>712</v>
      </c>
      <c r="AF106" s="332" t="s">
        <v>1734</v>
      </c>
      <c r="AG106" s="332" t="s">
        <v>206</v>
      </c>
      <c r="AH106" s="332" t="s">
        <v>1233</v>
      </c>
      <c r="AI106" s="332" t="s">
        <v>1075</v>
      </c>
      <c r="AJ106" s="332" t="s">
        <v>613</v>
      </c>
      <c r="AK106" s="332" t="s">
        <v>1432</v>
      </c>
      <c r="AL106" s="332" t="s">
        <v>1068</v>
      </c>
      <c r="AM106" s="332" t="s">
        <v>202</v>
      </c>
      <c r="AN106" s="332" t="s">
        <v>1848</v>
      </c>
      <c r="AO106" s="332" t="s">
        <v>1227</v>
      </c>
      <c r="AP106" s="332" t="s">
        <v>1849</v>
      </c>
      <c r="AQ106" s="332" t="s">
        <v>1742</v>
      </c>
      <c r="AR106" s="332" t="s">
        <v>674</v>
      </c>
      <c r="AS106" s="332" t="s">
        <v>132</v>
      </c>
      <c r="AT106" s="332" t="s">
        <v>63</v>
      </c>
      <c r="AU106" s="332" t="s">
        <v>1023</v>
      </c>
      <c r="AV106" s="332" t="s">
        <v>1850</v>
      </c>
      <c r="AW106" s="332" t="s">
        <v>1659</v>
      </c>
    </row>
    <row r="107" spans="1:49" hidden="1">
      <c r="A107" s="212" t="s">
        <v>329</v>
      </c>
      <c r="B107" s="331" t="s">
        <v>1640</v>
      </c>
      <c r="C107" s="332" t="s">
        <v>1234</v>
      </c>
      <c r="D107" s="332" t="s">
        <v>1851</v>
      </c>
      <c r="E107" s="332" t="s">
        <v>1525</v>
      </c>
      <c r="F107" s="332" t="s">
        <v>1852</v>
      </c>
      <c r="G107" s="332" t="s">
        <v>338</v>
      </c>
      <c r="H107" s="332" t="s">
        <v>1643</v>
      </c>
      <c r="I107" s="332" t="s">
        <v>434</v>
      </c>
      <c r="J107" s="332" t="s">
        <v>1853</v>
      </c>
      <c r="K107" s="332" t="s">
        <v>572</v>
      </c>
      <c r="L107" s="332" t="s">
        <v>1854</v>
      </c>
      <c r="M107" s="332" t="s">
        <v>1855</v>
      </c>
      <c r="N107" s="332" t="s">
        <v>730</v>
      </c>
      <c r="O107" s="332" t="s">
        <v>686</v>
      </c>
      <c r="P107" s="332" t="s">
        <v>61</v>
      </c>
      <c r="Q107" s="332" t="s">
        <v>118</v>
      </c>
      <c r="R107" s="332" t="s">
        <v>1856</v>
      </c>
      <c r="S107" s="332" t="s">
        <v>1857</v>
      </c>
      <c r="T107" s="332" t="s">
        <v>1649</v>
      </c>
      <c r="U107" s="332" t="s">
        <v>1410</v>
      </c>
      <c r="V107" s="332" t="s">
        <v>1858</v>
      </c>
      <c r="W107" s="332" t="s">
        <v>429</v>
      </c>
      <c r="X107" s="332" t="s">
        <v>1859</v>
      </c>
      <c r="Y107" s="332" t="s">
        <v>1432</v>
      </c>
      <c r="Z107" s="332" t="s">
        <v>1330</v>
      </c>
      <c r="AA107" s="332" t="s">
        <v>667</v>
      </c>
      <c r="AB107" s="332" t="s">
        <v>125</v>
      </c>
      <c r="AC107" s="332" t="s">
        <v>1080</v>
      </c>
      <c r="AD107" s="332" t="s">
        <v>426</v>
      </c>
      <c r="AE107" s="332" t="s">
        <v>1460</v>
      </c>
      <c r="AF107" s="332" t="s">
        <v>1654</v>
      </c>
      <c r="AG107" s="332" t="s">
        <v>511</v>
      </c>
      <c r="AH107" s="332" t="s">
        <v>1860</v>
      </c>
      <c r="AI107" s="332" t="s">
        <v>1089</v>
      </c>
      <c r="AJ107" s="332" t="s">
        <v>1861</v>
      </c>
      <c r="AK107" s="332" t="s">
        <v>655</v>
      </c>
      <c r="AL107" s="332" t="s">
        <v>1656</v>
      </c>
      <c r="AM107" s="332" t="s">
        <v>1657</v>
      </c>
      <c r="AN107" s="332" t="s">
        <v>995</v>
      </c>
      <c r="AO107" s="332" t="s">
        <v>200</v>
      </c>
      <c r="AP107" s="332" t="s">
        <v>1862</v>
      </c>
      <c r="AQ107" s="332" t="s">
        <v>1863</v>
      </c>
      <c r="AR107" s="332" t="s">
        <v>1061</v>
      </c>
      <c r="AS107" s="332" t="s">
        <v>1151</v>
      </c>
      <c r="AT107" s="332" t="s">
        <v>868</v>
      </c>
      <c r="AU107" s="332" t="s">
        <v>997</v>
      </c>
      <c r="AV107" s="332" t="s">
        <v>1807</v>
      </c>
      <c r="AW107" s="332" t="s">
        <v>1717</v>
      </c>
    </row>
    <row r="108" spans="1:49" hidden="1">
      <c r="A108" s="213" t="s">
        <v>331</v>
      </c>
      <c r="B108" s="331" t="s">
        <v>1662</v>
      </c>
      <c r="C108" s="332" t="s">
        <v>720</v>
      </c>
      <c r="D108" s="332" t="s">
        <v>1864</v>
      </c>
      <c r="E108" s="332" t="s">
        <v>1865</v>
      </c>
      <c r="F108" s="332" t="s">
        <v>1866</v>
      </c>
      <c r="G108" s="332" t="s">
        <v>699</v>
      </c>
      <c r="H108" s="332" t="s">
        <v>454</v>
      </c>
      <c r="I108" s="332" t="s">
        <v>1665</v>
      </c>
      <c r="J108" s="332" t="s">
        <v>722</v>
      </c>
      <c r="K108" s="332" t="s">
        <v>720</v>
      </c>
      <c r="L108" s="332" t="s">
        <v>1867</v>
      </c>
      <c r="M108" s="332" t="s">
        <v>1591</v>
      </c>
      <c r="N108" s="332" t="s">
        <v>1668</v>
      </c>
      <c r="O108" s="332" t="s">
        <v>116</v>
      </c>
      <c r="P108" s="332" t="s">
        <v>459</v>
      </c>
      <c r="Q108" s="332" t="s">
        <v>597</v>
      </c>
      <c r="R108" s="332" t="s">
        <v>1868</v>
      </c>
      <c r="S108" s="332" t="s">
        <v>1869</v>
      </c>
      <c r="T108" s="332" t="s">
        <v>1671</v>
      </c>
      <c r="U108" s="332" t="s">
        <v>1484</v>
      </c>
      <c r="V108" s="332" t="s">
        <v>1870</v>
      </c>
      <c r="W108" s="332" t="s">
        <v>1097</v>
      </c>
      <c r="X108" s="332" t="s">
        <v>1871</v>
      </c>
      <c r="Y108" s="332" t="s">
        <v>1414</v>
      </c>
      <c r="Z108" s="332" t="s">
        <v>1330</v>
      </c>
      <c r="AA108" s="332" t="s">
        <v>762</v>
      </c>
      <c r="AB108" s="332" t="s">
        <v>135</v>
      </c>
      <c r="AC108" s="332" t="s">
        <v>615</v>
      </c>
      <c r="AD108" s="332" t="s">
        <v>1872</v>
      </c>
      <c r="AE108" s="332" t="s">
        <v>1873</v>
      </c>
      <c r="AF108" s="332" t="s">
        <v>1676</v>
      </c>
      <c r="AG108" s="332" t="s">
        <v>1677</v>
      </c>
      <c r="AH108" s="332" t="s">
        <v>1874</v>
      </c>
      <c r="AI108" s="332" t="s">
        <v>112</v>
      </c>
      <c r="AJ108" s="332" t="s">
        <v>1875</v>
      </c>
      <c r="AK108" s="332" t="s">
        <v>1396</v>
      </c>
      <c r="AL108" s="332" t="s">
        <v>866</v>
      </c>
      <c r="AM108" s="332" t="s">
        <v>755</v>
      </c>
      <c r="AN108" s="332" t="s">
        <v>192</v>
      </c>
      <c r="AO108" s="332" t="s">
        <v>132</v>
      </c>
      <c r="AP108" s="332" t="s">
        <v>726</v>
      </c>
      <c r="AQ108" s="332" t="s">
        <v>1876</v>
      </c>
      <c r="AR108" s="332" t="s">
        <v>125</v>
      </c>
      <c r="AS108" s="332" t="s">
        <v>205</v>
      </c>
      <c r="AT108" s="332" t="s">
        <v>1165</v>
      </c>
      <c r="AU108" s="332" t="s">
        <v>1007</v>
      </c>
      <c r="AV108" s="332" t="s">
        <v>1468</v>
      </c>
      <c r="AW108" s="332" t="s">
        <v>1877</v>
      </c>
    </row>
    <row r="109" spans="1:49" hidden="1">
      <c r="A109" s="214" t="s">
        <v>267</v>
      </c>
      <c r="B109" s="331" t="s">
        <v>315</v>
      </c>
      <c r="C109" s="332" t="s">
        <v>315</v>
      </c>
      <c r="D109" s="332" t="s">
        <v>1878</v>
      </c>
      <c r="E109" s="332" t="s">
        <v>1879</v>
      </c>
      <c r="F109" s="332" t="s">
        <v>828</v>
      </c>
      <c r="G109" s="332" t="s">
        <v>639</v>
      </c>
      <c r="H109" s="332" t="s">
        <v>315</v>
      </c>
      <c r="I109" s="332" t="s">
        <v>315</v>
      </c>
      <c r="J109" s="332" t="s">
        <v>684</v>
      </c>
      <c r="K109" s="332" t="s">
        <v>1880</v>
      </c>
      <c r="L109" s="332" t="s">
        <v>602</v>
      </c>
      <c r="M109" s="332" t="s">
        <v>333</v>
      </c>
      <c r="N109" s="332" t="s">
        <v>315</v>
      </c>
      <c r="O109" s="332" t="s">
        <v>315</v>
      </c>
      <c r="P109" s="332" t="s">
        <v>64</v>
      </c>
      <c r="Q109" s="332" t="s">
        <v>213</v>
      </c>
      <c r="R109" s="332" t="s">
        <v>1710</v>
      </c>
      <c r="S109" s="332" t="s">
        <v>662</v>
      </c>
      <c r="T109" s="332" t="s">
        <v>315</v>
      </c>
      <c r="U109" s="332" t="s">
        <v>315</v>
      </c>
      <c r="V109" s="332" t="s">
        <v>1881</v>
      </c>
      <c r="W109" s="332" t="s">
        <v>1882</v>
      </c>
      <c r="X109" s="332" t="s">
        <v>675</v>
      </c>
      <c r="Y109" s="332" t="s">
        <v>305</v>
      </c>
      <c r="Z109" s="332" t="s">
        <v>315</v>
      </c>
      <c r="AA109" s="332" t="s">
        <v>315</v>
      </c>
      <c r="AB109" s="332" t="s">
        <v>193</v>
      </c>
      <c r="AC109" s="332" t="s">
        <v>213</v>
      </c>
      <c r="AD109" s="332" t="s">
        <v>66</v>
      </c>
      <c r="AE109" s="332" t="s">
        <v>1510</v>
      </c>
      <c r="AF109" s="332" t="s">
        <v>315</v>
      </c>
      <c r="AG109" s="332" t="s">
        <v>315</v>
      </c>
      <c r="AH109" s="332" t="s">
        <v>1831</v>
      </c>
      <c r="AI109" s="332" t="s">
        <v>1637</v>
      </c>
      <c r="AJ109" s="332" t="s">
        <v>721</v>
      </c>
      <c r="AK109" s="332" t="s">
        <v>279</v>
      </c>
      <c r="AL109" s="332" t="s">
        <v>315</v>
      </c>
      <c r="AM109" s="332" t="s">
        <v>315</v>
      </c>
      <c r="AN109" s="332" t="s">
        <v>1883</v>
      </c>
      <c r="AO109" s="332" t="s">
        <v>439</v>
      </c>
      <c r="AP109" s="332" t="s">
        <v>721</v>
      </c>
      <c r="AQ109" s="332" t="s">
        <v>696</v>
      </c>
      <c r="AR109" s="332" t="s">
        <v>315</v>
      </c>
      <c r="AS109" s="332" t="s">
        <v>315</v>
      </c>
      <c r="AT109" s="332" t="s">
        <v>868</v>
      </c>
      <c r="AU109" s="332" t="s">
        <v>1016</v>
      </c>
      <c r="AV109" s="332" t="s">
        <v>70</v>
      </c>
      <c r="AW109" s="332" t="s">
        <v>696</v>
      </c>
    </row>
    <row r="110" spans="1:49" hidden="1">
      <c r="A110" s="211" t="s">
        <v>317</v>
      </c>
      <c r="B110" s="331" t="s">
        <v>1592</v>
      </c>
      <c r="C110" s="332" t="s">
        <v>213</v>
      </c>
      <c r="D110" s="332" t="s">
        <v>1018</v>
      </c>
      <c r="E110" s="332" t="s">
        <v>212</v>
      </c>
      <c r="F110" s="332" t="s">
        <v>191</v>
      </c>
      <c r="G110" s="332" t="s">
        <v>318</v>
      </c>
      <c r="H110" s="332" t="s">
        <v>1594</v>
      </c>
      <c r="I110" s="332" t="s">
        <v>1561</v>
      </c>
      <c r="J110" s="332" t="s">
        <v>1668</v>
      </c>
      <c r="K110" s="332" t="s">
        <v>272</v>
      </c>
      <c r="L110" s="332" t="s">
        <v>660</v>
      </c>
      <c r="M110" s="332" t="s">
        <v>346</v>
      </c>
      <c r="N110" s="332" t="s">
        <v>1595</v>
      </c>
      <c r="O110" s="332" t="s">
        <v>523</v>
      </c>
      <c r="P110" s="332" t="s">
        <v>58</v>
      </c>
      <c r="Q110" s="332" t="s">
        <v>119</v>
      </c>
      <c r="R110" s="332" t="s">
        <v>59</v>
      </c>
      <c r="S110" s="332" t="s">
        <v>1596</v>
      </c>
      <c r="T110" s="332" t="s">
        <v>1597</v>
      </c>
      <c r="U110" s="332" t="s">
        <v>1292</v>
      </c>
      <c r="V110" s="332" t="s">
        <v>697</v>
      </c>
      <c r="W110" s="332" t="s">
        <v>501</v>
      </c>
      <c r="X110" s="332" t="s">
        <v>875</v>
      </c>
      <c r="Y110" s="332" t="s">
        <v>326</v>
      </c>
      <c r="Z110" s="332" t="s">
        <v>1590</v>
      </c>
      <c r="AA110" s="332" t="s">
        <v>755</v>
      </c>
      <c r="AB110" s="332" t="s">
        <v>510</v>
      </c>
      <c r="AC110" s="332" t="s">
        <v>601</v>
      </c>
      <c r="AD110" s="332" t="s">
        <v>916</v>
      </c>
      <c r="AE110" s="332" t="s">
        <v>1493</v>
      </c>
      <c r="AF110" s="332" t="s">
        <v>1601</v>
      </c>
      <c r="AG110" s="332" t="s">
        <v>1602</v>
      </c>
      <c r="AH110" s="332" t="s">
        <v>496</v>
      </c>
      <c r="AI110" s="332" t="s">
        <v>501</v>
      </c>
      <c r="AJ110" s="332" t="s">
        <v>889</v>
      </c>
      <c r="AK110" s="332" t="s">
        <v>330</v>
      </c>
      <c r="AL110" s="332" t="s">
        <v>609</v>
      </c>
      <c r="AM110" s="332" t="s">
        <v>720</v>
      </c>
      <c r="AN110" s="332" t="s">
        <v>58</v>
      </c>
      <c r="AO110" s="332" t="s">
        <v>119</v>
      </c>
      <c r="AP110" s="332" t="s">
        <v>59</v>
      </c>
      <c r="AQ110" s="332" t="s">
        <v>1707</v>
      </c>
      <c r="AR110" s="332" t="s">
        <v>874</v>
      </c>
      <c r="AS110" s="332" t="s">
        <v>601</v>
      </c>
      <c r="AT110" s="332" t="s">
        <v>58</v>
      </c>
      <c r="AU110" s="332" t="s">
        <v>119</v>
      </c>
      <c r="AV110" s="332" t="s">
        <v>59</v>
      </c>
      <c r="AW110" s="332" t="s">
        <v>1603</v>
      </c>
    </row>
    <row r="111" spans="1:49" hidden="1">
      <c r="A111" s="204" t="s">
        <v>322</v>
      </c>
      <c r="B111" s="331" t="s">
        <v>1301</v>
      </c>
      <c r="C111" s="332" t="s">
        <v>323</v>
      </c>
      <c r="D111" s="332" t="s">
        <v>1884</v>
      </c>
      <c r="E111" s="332" t="s">
        <v>1885</v>
      </c>
      <c r="F111" s="332" t="s">
        <v>672</v>
      </c>
      <c r="G111" s="332" t="s">
        <v>318</v>
      </c>
      <c r="H111" s="332" t="s">
        <v>1311</v>
      </c>
      <c r="I111" s="332" t="s">
        <v>1711</v>
      </c>
      <c r="J111" s="332" t="s">
        <v>722</v>
      </c>
      <c r="K111" s="332" t="s">
        <v>500</v>
      </c>
      <c r="L111" s="332" t="s">
        <v>854</v>
      </c>
      <c r="M111" s="332" t="s">
        <v>305</v>
      </c>
      <c r="N111" s="332" t="s">
        <v>416</v>
      </c>
      <c r="O111" s="332" t="s">
        <v>1478</v>
      </c>
      <c r="P111" s="332" t="s">
        <v>546</v>
      </c>
      <c r="Q111" s="332" t="s">
        <v>597</v>
      </c>
      <c r="R111" s="332" t="s">
        <v>854</v>
      </c>
      <c r="S111" s="332" t="s">
        <v>345</v>
      </c>
      <c r="T111" s="332" t="s">
        <v>1325</v>
      </c>
      <c r="U111" s="332" t="s">
        <v>1712</v>
      </c>
      <c r="V111" s="332" t="s">
        <v>1886</v>
      </c>
      <c r="W111" s="332" t="s">
        <v>1880</v>
      </c>
      <c r="X111" s="332" t="s">
        <v>1758</v>
      </c>
      <c r="Y111" s="332" t="s">
        <v>333</v>
      </c>
      <c r="Z111" s="332" t="s">
        <v>1334</v>
      </c>
      <c r="AA111" s="332" t="s">
        <v>199</v>
      </c>
      <c r="AB111" s="332" t="s">
        <v>947</v>
      </c>
      <c r="AC111" s="332" t="s">
        <v>215</v>
      </c>
      <c r="AD111" s="332" t="s">
        <v>826</v>
      </c>
      <c r="AE111" s="332" t="s">
        <v>673</v>
      </c>
      <c r="AF111" s="332" t="s">
        <v>1336</v>
      </c>
      <c r="AG111" s="332" t="s">
        <v>1714</v>
      </c>
      <c r="AH111" s="332" t="s">
        <v>1887</v>
      </c>
      <c r="AI111" s="332" t="s">
        <v>702</v>
      </c>
      <c r="AJ111" s="332" t="s">
        <v>1777</v>
      </c>
      <c r="AK111" s="332" t="s">
        <v>1720</v>
      </c>
      <c r="AL111" s="332" t="s">
        <v>1344</v>
      </c>
      <c r="AM111" s="332" t="s">
        <v>627</v>
      </c>
      <c r="AN111" s="332" t="s">
        <v>1595</v>
      </c>
      <c r="AO111" s="332" t="s">
        <v>981</v>
      </c>
      <c r="AP111" s="332" t="s">
        <v>1834</v>
      </c>
      <c r="AQ111" s="332" t="s">
        <v>1429</v>
      </c>
      <c r="AR111" s="332" t="s">
        <v>715</v>
      </c>
      <c r="AS111" s="332" t="s">
        <v>615</v>
      </c>
      <c r="AT111" s="332" t="s">
        <v>885</v>
      </c>
      <c r="AU111" s="332" t="s">
        <v>1048</v>
      </c>
      <c r="AV111" s="332" t="s">
        <v>643</v>
      </c>
      <c r="AW111" s="332" t="s">
        <v>339</v>
      </c>
    </row>
    <row r="112" spans="1:49" hidden="1">
      <c r="A112" s="213" t="s">
        <v>324</v>
      </c>
      <c r="B112" s="331" t="s">
        <v>1604</v>
      </c>
      <c r="C112" s="332" t="s">
        <v>1223</v>
      </c>
      <c r="D112" s="332" t="s">
        <v>1888</v>
      </c>
      <c r="E112" s="332" t="s">
        <v>1013</v>
      </c>
      <c r="F112" s="332" t="s">
        <v>876</v>
      </c>
      <c r="G112" s="332" t="s">
        <v>1706</v>
      </c>
      <c r="H112" s="332" t="s">
        <v>1607</v>
      </c>
      <c r="I112" s="332" t="s">
        <v>1213</v>
      </c>
      <c r="J112" s="332" t="s">
        <v>730</v>
      </c>
      <c r="K112" s="332" t="s">
        <v>208</v>
      </c>
      <c r="L112" s="332" t="s">
        <v>857</v>
      </c>
      <c r="M112" s="332" t="s">
        <v>326</v>
      </c>
      <c r="N112" s="332" t="s">
        <v>1201</v>
      </c>
      <c r="O112" s="332" t="s">
        <v>202</v>
      </c>
      <c r="P112" s="332" t="s">
        <v>58</v>
      </c>
      <c r="Q112" s="332" t="s">
        <v>119</v>
      </c>
      <c r="R112" s="332" t="s">
        <v>59</v>
      </c>
      <c r="S112" s="332" t="s">
        <v>583</v>
      </c>
      <c r="T112" s="332" t="s">
        <v>1611</v>
      </c>
      <c r="U112" s="332" t="s">
        <v>1612</v>
      </c>
      <c r="V112" s="332" t="s">
        <v>73</v>
      </c>
      <c r="W112" s="332" t="s">
        <v>436</v>
      </c>
      <c r="X112" s="332" t="s">
        <v>1716</v>
      </c>
      <c r="Y112" s="332" t="s">
        <v>1706</v>
      </c>
      <c r="Z112" s="332" t="s">
        <v>1614</v>
      </c>
      <c r="AA112" s="332" t="s">
        <v>751</v>
      </c>
      <c r="AB112" s="332" t="s">
        <v>58</v>
      </c>
      <c r="AC112" s="332" t="s">
        <v>119</v>
      </c>
      <c r="AD112" s="332" t="s">
        <v>59</v>
      </c>
      <c r="AE112" s="332" t="s">
        <v>1717</v>
      </c>
      <c r="AF112" s="332" t="s">
        <v>1357</v>
      </c>
      <c r="AG112" s="332" t="s">
        <v>1060</v>
      </c>
      <c r="AH112" s="332" t="s">
        <v>1668</v>
      </c>
      <c r="AI112" s="332" t="s">
        <v>121</v>
      </c>
      <c r="AJ112" s="332" t="s">
        <v>856</v>
      </c>
      <c r="AK112" s="332" t="s">
        <v>336</v>
      </c>
      <c r="AL112" s="332" t="s">
        <v>1615</v>
      </c>
      <c r="AM112" s="332" t="s">
        <v>271</v>
      </c>
      <c r="AN112" s="332" t="s">
        <v>68</v>
      </c>
      <c r="AO112" s="332" t="s">
        <v>1146</v>
      </c>
      <c r="AP112" s="332" t="s">
        <v>675</v>
      </c>
      <c r="AQ112" s="332" t="s">
        <v>746</v>
      </c>
      <c r="AR112" s="332" t="s">
        <v>64</v>
      </c>
      <c r="AS112" s="332" t="s">
        <v>1080</v>
      </c>
      <c r="AT112" s="332" t="s">
        <v>58</v>
      </c>
      <c r="AU112" s="332" t="s">
        <v>119</v>
      </c>
      <c r="AV112" s="332" t="s">
        <v>59</v>
      </c>
      <c r="AW112" s="332" t="s">
        <v>1617</v>
      </c>
    </row>
    <row r="113" spans="1:49" hidden="1">
      <c r="A113" s="212" t="s">
        <v>325</v>
      </c>
      <c r="B113" s="331" t="s">
        <v>1618</v>
      </c>
      <c r="C113" s="332" t="s">
        <v>1598</v>
      </c>
      <c r="D113" s="332" t="s">
        <v>1889</v>
      </c>
      <c r="E113" s="332" t="s">
        <v>1890</v>
      </c>
      <c r="F113" s="332" t="s">
        <v>425</v>
      </c>
      <c r="G113" s="332" t="s">
        <v>316</v>
      </c>
      <c r="H113" s="332" t="s">
        <v>1621</v>
      </c>
      <c r="I113" s="332" t="s">
        <v>1622</v>
      </c>
      <c r="J113" s="332" t="s">
        <v>908</v>
      </c>
      <c r="K113" s="332" t="s">
        <v>272</v>
      </c>
      <c r="L113" s="332" t="s">
        <v>602</v>
      </c>
      <c r="M113" s="332" t="s">
        <v>299</v>
      </c>
      <c r="N113" s="332" t="s">
        <v>1624</v>
      </c>
      <c r="O113" s="332" t="s">
        <v>113</v>
      </c>
      <c r="P113" s="332" t="s">
        <v>546</v>
      </c>
      <c r="Q113" s="332" t="s">
        <v>597</v>
      </c>
      <c r="R113" s="332" t="s">
        <v>660</v>
      </c>
      <c r="S113" s="332" t="s">
        <v>290</v>
      </c>
      <c r="T113" s="332" t="s">
        <v>1628</v>
      </c>
      <c r="U113" s="332" t="s">
        <v>764</v>
      </c>
      <c r="V113" s="332" t="s">
        <v>1644</v>
      </c>
      <c r="W113" s="332" t="s">
        <v>1891</v>
      </c>
      <c r="X113" s="332" t="s">
        <v>736</v>
      </c>
      <c r="Y113" s="332" t="s">
        <v>284</v>
      </c>
      <c r="Z113" s="332" t="s">
        <v>1631</v>
      </c>
      <c r="AA113" s="332" t="s">
        <v>702</v>
      </c>
      <c r="AB113" s="332" t="s">
        <v>947</v>
      </c>
      <c r="AC113" s="332" t="s">
        <v>215</v>
      </c>
      <c r="AD113" s="332" t="s">
        <v>646</v>
      </c>
      <c r="AE113" s="332" t="s">
        <v>290</v>
      </c>
      <c r="AF113" s="332" t="s">
        <v>1634</v>
      </c>
      <c r="AG113" s="332" t="s">
        <v>1635</v>
      </c>
      <c r="AH113" s="332" t="s">
        <v>1790</v>
      </c>
      <c r="AI113" s="332" t="s">
        <v>130</v>
      </c>
      <c r="AJ113" s="332" t="s">
        <v>880</v>
      </c>
      <c r="AK113" s="332" t="s">
        <v>310</v>
      </c>
      <c r="AL113" s="332" t="s">
        <v>659</v>
      </c>
      <c r="AM113" s="332" t="s">
        <v>568</v>
      </c>
      <c r="AN113" s="332" t="s">
        <v>605</v>
      </c>
      <c r="AO113" s="332" t="s">
        <v>657</v>
      </c>
      <c r="AP113" s="332" t="s">
        <v>62</v>
      </c>
      <c r="AQ113" s="332" t="s">
        <v>1493</v>
      </c>
      <c r="AR113" s="332" t="s">
        <v>605</v>
      </c>
      <c r="AS113" s="332" t="s">
        <v>460</v>
      </c>
      <c r="AT113" s="332" t="s">
        <v>885</v>
      </c>
      <c r="AU113" s="332" t="s">
        <v>1048</v>
      </c>
      <c r="AV113" s="332" t="s">
        <v>856</v>
      </c>
      <c r="AW113" s="332" t="s">
        <v>346</v>
      </c>
    </row>
    <row r="114" spans="1:49" hidden="1">
      <c r="A114" s="211" t="s">
        <v>327</v>
      </c>
      <c r="B114" s="331" t="s">
        <v>1723</v>
      </c>
      <c r="C114" s="332" t="s">
        <v>1724</v>
      </c>
      <c r="D114" s="332" t="s">
        <v>1892</v>
      </c>
      <c r="E114" s="332" t="s">
        <v>1719</v>
      </c>
      <c r="F114" s="332" t="s">
        <v>748</v>
      </c>
      <c r="G114" s="332" t="s">
        <v>282</v>
      </c>
      <c r="H114" s="332" t="s">
        <v>1726</v>
      </c>
      <c r="I114" s="332" t="s">
        <v>1727</v>
      </c>
      <c r="J114" s="332" t="s">
        <v>455</v>
      </c>
      <c r="K114" s="332" t="s">
        <v>1173</v>
      </c>
      <c r="L114" s="332" t="s">
        <v>71</v>
      </c>
      <c r="M114" s="332" t="s">
        <v>313</v>
      </c>
      <c r="N114" s="332" t="s">
        <v>1728</v>
      </c>
      <c r="O114" s="332" t="s">
        <v>294</v>
      </c>
      <c r="P114" s="332" t="s">
        <v>737</v>
      </c>
      <c r="Q114" s="332" t="s">
        <v>115</v>
      </c>
      <c r="R114" s="332" t="s">
        <v>1509</v>
      </c>
      <c r="S114" s="332" t="s">
        <v>1738</v>
      </c>
      <c r="T114" s="332" t="s">
        <v>1730</v>
      </c>
      <c r="U114" s="332" t="s">
        <v>1731</v>
      </c>
      <c r="V114" s="332" t="s">
        <v>1893</v>
      </c>
      <c r="W114" s="332" t="s">
        <v>1176</v>
      </c>
      <c r="X114" s="332" t="s">
        <v>851</v>
      </c>
      <c r="Y114" s="332" t="s">
        <v>1429</v>
      </c>
      <c r="Z114" s="332" t="s">
        <v>1340</v>
      </c>
      <c r="AA114" s="332" t="s">
        <v>1089</v>
      </c>
      <c r="AB114" s="332" t="s">
        <v>533</v>
      </c>
      <c r="AC114" s="332" t="s">
        <v>118</v>
      </c>
      <c r="AD114" s="332" t="s">
        <v>1692</v>
      </c>
      <c r="AE114" s="332" t="s">
        <v>630</v>
      </c>
      <c r="AF114" s="332" t="s">
        <v>1734</v>
      </c>
      <c r="AG114" s="332" t="s">
        <v>206</v>
      </c>
      <c r="AH114" s="332" t="s">
        <v>1894</v>
      </c>
      <c r="AI114" s="332" t="s">
        <v>437</v>
      </c>
      <c r="AJ114" s="332" t="s">
        <v>833</v>
      </c>
      <c r="AK114" s="332" t="s">
        <v>346</v>
      </c>
      <c r="AL114" s="332" t="s">
        <v>1068</v>
      </c>
      <c r="AM114" s="332" t="s">
        <v>202</v>
      </c>
      <c r="AN114" s="332" t="s">
        <v>1247</v>
      </c>
      <c r="AO114" s="332" t="s">
        <v>132</v>
      </c>
      <c r="AP114" s="332" t="s">
        <v>71</v>
      </c>
      <c r="AQ114" s="332" t="s">
        <v>1501</v>
      </c>
      <c r="AR114" s="332" t="s">
        <v>674</v>
      </c>
      <c r="AS114" s="332" t="s">
        <v>132</v>
      </c>
      <c r="AT114" s="332" t="s">
        <v>952</v>
      </c>
      <c r="AU114" s="332" t="s">
        <v>1235</v>
      </c>
      <c r="AV114" s="332" t="s">
        <v>916</v>
      </c>
      <c r="AW114" s="332" t="s">
        <v>690</v>
      </c>
    </row>
    <row r="115" spans="1:49" hidden="1">
      <c r="A115" s="212" t="s">
        <v>329</v>
      </c>
      <c r="B115" s="331" t="s">
        <v>1640</v>
      </c>
      <c r="C115" s="332" t="s">
        <v>1234</v>
      </c>
      <c r="D115" s="332" t="s">
        <v>1895</v>
      </c>
      <c r="E115" s="332" t="s">
        <v>1466</v>
      </c>
      <c r="F115" s="332" t="s">
        <v>1760</v>
      </c>
      <c r="G115" s="332" t="s">
        <v>279</v>
      </c>
      <c r="H115" s="332" t="s">
        <v>1643</v>
      </c>
      <c r="I115" s="332" t="s">
        <v>434</v>
      </c>
      <c r="J115" s="332" t="s">
        <v>1230</v>
      </c>
      <c r="K115" s="332" t="s">
        <v>294</v>
      </c>
      <c r="L115" s="332" t="s">
        <v>1692</v>
      </c>
      <c r="M115" s="332" t="s">
        <v>313</v>
      </c>
      <c r="N115" s="332" t="s">
        <v>730</v>
      </c>
      <c r="O115" s="332" t="s">
        <v>686</v>
      </c>
      <c r="P115" s="332" t="s">
        <v>63</v>
      </c>
      <c r="Q115" s="332" t="s">
        <v>1092</v>
      </c>
      <c r="R115" s="332" t="s">
        <v>742</v>
      </c>
      <c r="S115" s="332" t="s">
        <v>1896</v>
      </c>
      <c r="T115" s="332" t="s">
        <v>1649</v>
      </c>
      <c r="U115" s="332" t="s">
        <v>1410</v>
      </c>
      <c r="V115" s="332" t="s">
        <v>1239</v>
      </c>
      <c r="W115" s="332" t="s">
        <v>263</v>
      </c>
      <c r="X115" s="332" t="s">
        <v>410</v>
      </c>
      <c r="Y115" s="332" t="s">
        <v>346</v>
      </c>
      <c r="Z115" s="332" t="s">
        <v>1330</v>
      </c>
      <c r="AA115" s="332" t="s">
        <v>667</v>
      </c>
      <c r="AB115" s="332" t="s">
        <v>600</v>
      </c>
      <c r="AC115" s="332" t="s">
        <v>1046</v>
      </c>
      <c r="AD115" s="332" t="s">
        <v>853</v>
      </c>
      <c r="AE115" s="332" t="s">
        <v>345</v>
      </c>
      <c r="AF115" s="332" t="s">
        <v>1654</v>
      </c>
      <c r="AG115" s="332" t="s">
        <v>511</v>
      </c>
      <c r="AH115" s="332" t="s">
        <v>135</v>
      </c>
      <c r="AI115" s="332" t="s">
        <v>436</v>
      </c>
      <c r="AJ115" s="332" t="s">
        <v>829</v>
      </c>
      <c r="AK115" s="332" t="s">
        <v>699</v>
      </c>
      <c r="AL115" s="332" t="s">
        <v>1656</v>
      </c>
      <c r="AM115" s="332" t="s">
        <v>1657</v>
      </c>
      <c r="AN115" s="332" t="s">
        <v>510</v>
      </c>
      <c r="AO115" s="332" t="s">
        <v>498</v>
      </c>
      <c r="AP115" s="332" t="s">
        <v>602</v>
      </c>
      <c r="AQ115" s="332" t="s">
        <v>673</v>
      </c>
      <c r="AR115" s="332" t="s">
        <v>1061</v>
      </c>
      <c r="AS115" s="332" t="s">
        <v>1151</v>
      </c>
      <c r="AT115" s="332" t="s">
        <v>840</v>
      </c>
      <c r="AU115" s="332" t="s">
        <v>1147</v>
      </c>
      <c r="AV115" s="332" t="s">
        <v>194</v>
      </c>
      <c r="AW115" s="332" t="s">
        <v>332</v>
      </c>
    </row>
    <row r="116" spans="1:49" hidden="1">
      <c r="A116" s="213" t="s">
        <v>331</v>
      </c>
      <c r="B116" s="331" t="s">
        <v>1662</v>
      </c>
      <c r="C116" s="332" t="s">
        <v>720</v>
      </c>
      <c r="D116" s="332" t="s">
        <v>1897</v>
      </c>
      <c r="E116" s="332" t="s">
        <v>1561</v>
      </c>
      <c r="F116" s="332" t="s">
        <v>654</v>
      </c>
      <c r="G116" s="332" t="s">
        <v>1429</v>
      </c>
      <c r="H116" s="332" t="s">
        <v>454</v>
      </c>
      <c r="I116" s="332" t="s">
        <v>1665</v>
      </c>
      <c r="J116" s="332" t="s">
        <v>84</v>
      </c>
      <c r="K116" s="332" t="s">
        <v>981</v>
      </c>
      <c r="L116" s="332" t="s">
        <v>623</v>
      </c>
      <c r="M116" s="332" t="s">
        <v>1423</v>
      </c>
      <c r="N116" s="332" t="s">
        <v>1668</v>
      </c>
      <c r="O116" s="332" t="s">
        <v>116</v>
      </c>
      <c r="P116" s="332" t="s">
        <v>60</v>
      </c>
      <c r="Q116" s="332" t="s">
        <v>1007</v>
      </c>
      <c r="R116" s="332" t="s">
        <v>409</v>
      </c>
      <c r="S116" s="332" t="s">
        <v>1778</v>
      </c>
      <c r="T116" s="332" t="s">
        <v>1671</v>
      </c>
      <c r="U116" s="332" t="s">
        <v>1484</v>
      </c>
      <c r="V116" s="332" t="s">
        <v>1898</v>
      </c>
      <c r="W116" s="332" t="s">
        <v>1085</v>
      </c>
      <c r="X116" s="332" t="s">
        <v>838</v>
      </c>
      <c r="Y116" s="332" t="s">
        <v>683</v>
      </c>
      <c r="Z116" s="332" t="s">
        <v>1330</v>
      </c>
      <c r="AA116" s="332" t="s">
        <v>762</v>
      </c>
      <c r="AB116" s="332" t="s">
        <v>77</v>
      </c>
      <c r="AC116" s="332" t="s">
        <v>985</v>
      </c>
      <c r="AD116" s="332" t="s">
        <v>1571</v>
      </c>
      <c r="AE116" s="332" t="s">
        <v>629</v>
      </c>
      <c r="AF116" s="332" t="s">
        <v>1676</v>
      </c>
      <c r="AG116" s="332" t="s">
        <v>1677</v>
      </c>
      <c r="AH116" s="332" t="s">
        <v>733</v>
      </c>
      <c r="AI116" s="332" t="s">
        <v>657</v>
      </c>
      <c r="AJ116" s="332" t="s">
        <v>757</v>
      </c>
      <c r="AK116" s="332" t="s">
        <v>1501</v>
      </c>
      <c r="AL116" s="332" t="s">
        <v>866</v>
      </c>
      <c r="AM116" s="332" t="s">
        <v>755</v>
      </c>
      <c r="AN116" s="332" t="s">
        <v>457</v>
      </c>
      <c r="AO116" s="332" t="s">
        <v>1146</v>
      </c>
      <c r="AP116" s="332" t="s">
        <v>1899</v>
      </c>
      <c r="AQ116" s="332" t="s">
        <v>1900</v>
      </c>
      <c r="AR116" s="332" t="s">
        <v>125</v>
      </c>
      <c r="AS116" s="332" t="s">
        <v>205</v>
      </c>
      <c r="AT116" s="332" t="s">
        <v>885</v>
      </c>
      <c r="AU116" s="332" t="s">
        <v>1235</v>
      </c>
      <c r="AV116" s="332" t="s">
        <v>883</v>
      </c>
      <c r="AW116" s="332" t="s">
        <v>1818</v>
      </c>
    </row>
    <row r="117" spans="1:49" hidden="1">
      <c r="A117" s="214" t="s">
        <v>268</v>
      </c>
      <c r="B117" s="331" t="s">
        <v>315</v>
      </c>
      <c r="C117" s="332" t="s">
        <v>315</v>
      </c>
      <c r="D117" s="332" t="s">
        <v>1901</v>
      </c>
      <c r="E117" s="332" t="s">
        <v>1902</v>
      </c>
      <c r="F117" s="332" t="s">
        <v>883</v>
      </c>
      <c r="G117" s="332" t="s">
        <v>1706</v>
      </c>
      <c r="H117" s="332" t="s">
        <v>315</v>
      </c>
      <c r="I117" s="332" t="s">
        <v>315</v>
      </c>
      <c r="J117" s="332" t="s">
        <v>1903</v>
      </c>
      <c r="K117" s="332" t="s">
        <v>432</v>
      </c>
      <c r="L117" s="332" t="s">
        <v>427</v>
      </c>
      <c r="M117" s="332" t="s">
        <v>279</v>
      </c>
      <c r="N117" s="332" t="s">
        <v>315</v>
      </c>
      <c r="O117" s="332" t="s">
        <v>315</v>
      </c>
      <c r="P117" s="332" t="s">
        <v>1138</v>
      </c>
      <c r="Q117" s="332" t="s">
        <v>574</v>
      </c>
      <c r="R117" s="332" t="s">
        <v>677</v>
      </c>
      <c r="S117" s="332" t="s">
        <v>662</v>
      </c>
      <c r="T117" s="332" t="s">
        <v>315</v>
      </c>
      <c r="U117" s="332" t="s">
        <v>315</v>
      </c>
      <c r="V117" s="332" t="s">
        <v>1251</v>
      </c>
      <c r="W117" s="332" t="s">
        <v>725</v>
      </c>
      <c r="X117" s="332" t="s">
        <v>1509</v>
      </c>
      <c r="Y117" s="332" t="s">
        <v>282</v>
      </c>
      <c r="Z117" s="332" t="s">
        <v>315</v>
      </c>
      <c r="AA117" s="332" t="s">
        <v>315</v>
      </c>
      <c r="AB117" s="332" t="s">
        <v>882</v>
      </c>
      <c r="AC117" s="332" t="s">
        <v>460</v>
      </c>
      <c r="AD117" s="332" t="s">
        <v>680</v>
      </c>
      <c r="AE117" s="332" t="s">
        <v>308</v>
      </c>
      <c r="AF117" s="332" t="s">
        <v>315</v>
      </c>
      <c r="AG117" s="332" t="s">
        <v>315</v>
      </c>
      <c r="AH117" s="332" t="s">
        <v>1904</v>
      </c>
      <c r="AI117" s="332" t="s">
        <v>1905</v>
      </c>
      <c r="AJ117" s="332" t="s">
        <v>748</v>
      </c>
      <c r="AK117" s="332" t="s">
        <v>619</v>
      </c>
      <c r="AL117" s="332" t="s">
        <v>315</v>
      </c>
      <c r="AM117" s="332" t="s">
        <v>315</v>
      </c>
      <c r="AN117" s="332" t="s">
        <v>1156</v>
      </c>
      <c r="AO117" s="332" t="s">
        <v>112</v>
      </c>
      <c r="AP117" s="332" t="s">
        <v>625</v>
      </c>
      <c r="AQ117" s="332" t="s">
        <v>699</v>
      </c>
      <c r="AR117" s="332" t="s">
        <v>315</v>
      </c>
      <c r="AS117" s="332" t="s">
        <v>315</v>
      </c>
      <c r="AT117" s="332" t="s">
        <v>534</v>
      </c>
      <c r="AU117" s="332" t="s">
        <v>1038</v>
      </c>
      <c r="AV117" s="332" t="s">
        <v>838</v>
      </c>
      <c r="AW117" s="332" t="s">
        <v>1527</v>
      </c>
    </row>
    <row r="118" spans="1:49" hidden="1">
      <c r="A118" s="211" t="s">
        <v>322</v>
      </c>
      <c r="B118" s="331" t="s">
        <v>1301</v>
      </c>
      <c r="C118" s="332" t="s">
        <v>323</v>
      </c>
      <c r="D118" s="332" t="s">
        <v>1836</v>
      </c>
      <c r="E118" s="332" t="s">
        <v>1906</v>
      </c>
      <c r="F118" s="332" t="s">
        <v>691</v>
      </c>
      <c r="G118" s="332" t="s">
        <v>1706</v>
      </c>
      <c r="H118" s="332" t="s">
        <v>1311</v>
      </c>
      <c r="I118" s="332" t="s">
        <v>1711</v>
      </c>
      <c r="J118" s="332" t="s">
        <v>1907</v>
      </c>
      <c r="K118" s="332" t="s">
        <v>1466</v>
      </c>
      <c r="L118" s="332" t="s">
        <v>916</v>
      </c>
      <c r="M118" s="332" t="s">
        <v>335</v>
      </c>
      <c r="N118" s="332" t="s">
        <v>416</v>
      </c>
      <c r="O118" s="332" t="s">
        <v>1478</v>
      </c>
      <c r="P118" s="332" t="s">
        <v>452</v>
      </c>
      <c r="Q118" s="332" t="s">
        <v>215</v>
      </c>
      <c r="R118" s="332" t="s">
        <v>412</v>
      </c>
      <c r="S118" s="332" t="s">
        <v>699</v>
      </c>
      <c r="T118" s="332" t="s">
        <v>1325</v>
      </c>
      <c r="U118" s="332" t="s">
        <v>1712</v>
      </c>
      <c r="V118" s="332" t="s">
        <v>1908</v>
      </c>
      <c r="W118" s="332" t="s">
        <v>1561</v>
      </c>
      <c r="X118" s="332" t="s">
        <v>418</v>
      </c>
      <c r="Y118" s="332" t="s">
        <v>282</v>
      </c>
      <c r="Z118" s="332" t="s">
        <v>1334</v>
      </c>
      <c r="AA118" s="332" t="s">
        <v>199</v>
      </c>
      <c r="AB118" s="332" t="s">
        <v>600</v>
      </c>
      <c r="AC118" s="332" t="s">
        <v>1046</v>
      </c>
      <c r="AD118" s="332" t="s">
        <v>1762</v>
      </c>
      <c r="AE118" s="332" t="s">
        <v>316</v>
      </c>
      <c r="AF118" s="332" t="s">
        <v>1336</v>
      </c>
      <c r="AG118" s="332" t="s">
        <v>1714</v>
      </c>
      <c r="AH118" s="332" t="s">
        <v>1467</v>
      </c>
      <c r="AI118" s="332" t="s">
        <v>1132</v>
      </c>
      <c r="AJ118" s="332" t="s">
        <v>418</v>
      </c>
      <c r="AK118" s="332" t="s">
        <v>619</v>
      </c>
      <c r="AL118" s="332" t="s">
        <v>1344</v>
      </c>
      <c r="AM118" s="332" t="s">
        <v>627</v>
      </c>
      <c r="AN118" s="332" t="s">
        <v>1361</v>
      </c>
      <c r="AO118" s="332" t="s">
        <v>751</v>
      </c>
      <c r="AP118" s="332" t="s">
        <v>422</v>
      </c>
      <c r="AQ118" s="332" t="s">
        <v>1722</v>
      </c>
      <c r="AR118" s="332" t="s">
        <v>715</v>
      </c>
      <c r="AS118" s="332" t="s">
        <v>615</v>
      </c>
      <c r="AT118" s="332" t="s">
        <v>1181</v>
      </c>
      <c r="AU118" s="332" t="s">
        <v>1029</v>
      </c>
      <c r="AV118" s="332" t="s">
        <v>703</v>
      </c>
      <c r="AW118" s="332" t="s">
        <v>668</v>
      </c>
    </row>
    <row r="119" spans="1:49" hidden="1">
      <c r="A119" s="212" t="s">
        <v>324</v>
      </c>
      <c r="B119" s="331" t="s">
        <v>1604</v>
      </c>
      <c r="C119" s="332" t="s">
        <v>1223</v>
      </c>
      <c r="D119" s="332" t="s">
        <v>1909</v>
      </c>
      <c r="E119" s="332" t="s">
        <v>1298</v>
      </c>
      <c r="F119" s="332" t="s">
        <v>916</v>
      </c>
      <c r="G119" s="332" t="s">
        <v>305</v>
      </c>
      <c r="H119" s="332" t="s">
        <v>1607</v>
      </c>
      <c r="I119" s="332" t="s">
        <v>1213</v>
      </c>
      <c r="J119" s="332" t="s">
        <v>1910</v>
      </c>
      <c r="K119" s="332" t="s">
        <v>219</v>
      </c>
      <c r="L119" s="332" t="s">
        <v>672</v>
      </c>
      <c r="M119" s="332" t="s">
        <v>335</v>
      </c>
      <c r="N119" s="332" t="s">
        <v>1201</v>
      </c>
      <c r="O119" s="332" t="s">
        <v>202</v>
      </c>
      <c r="P119" s="332" t="s">
        <v>510</v>
      </c>
      <c r="Q119" s="332" t="s">
        <v>1029</v>
      </c>
      <c r="R119" s="332" t="s">
        <v>889</v>
      </c>
      <c r="S119" s="332" t="s">
        <v>341</v>
      </c>
      <c r="T119" s="332" t="s">
        <v>1611</v>
      </c>
      <c r="U119" s="332" t="s">
        <v>1612</v>
      </c>
      <c r="V119" s="332" t="s">
        <v>1911</v>
      </c>
      <c r="W119" s="332" t="s">
        <v>576</v>
      </c>
      <c r="X119" s="332" t="s">
        <v>1686</v>
      </c>
      <c r="Y119" s="332" t="s">
        <v>310</v>
      </c>
      <c r="Z119" s="332" t="s">
        <v>1614</v>
      </c>
      <c r="AA119" s="332" t="s">
        <v>751</v>
      </c>
      <c r="AB119" s="332" t="s">
        <v>58</v>
      </c>
      <c r="AC119" s="332" t="s">
        <v>119</v>
      </c>
      <c r="AD119" s="332" t="s">
        <v>59</v>
      </c>
      <c r="AE119" s="332" t="s">
        <v>1717</v>
      </c>
      <c r="AF119" s="332" t="s">
        <v>1357</v>
      </c>
      <c r="AG119" s="332" t="s">
        <v>1060</v>
      </c>
      <c r="AH119" s="332" t="s">
        <v>221</v>
      </c>
      <c r="AI119" s="332" t="s">
        <v>433</v>
      </c>
      <c r="AJ119" s="332" t="s">
        <v>916</v>
      </c>
      <c r="AK119" s="332" t="s">
        <v>1630</v>
      </c>
      <c r="AL119" s="332" t="s">
        <v>1615</v>
      </c>
      <c r="AM119" s="332" t="s">
        <v>271</v>
      </c>
      <c r="AN119" s="332" t="s">
        <v>535</v>
      </c>
      <c r="AO119" s="332" t="s">
        <v>200</v>
      </c>
      <c r="AP119" s="332" t="s">
        <v>1509</v>
      </c>
      <c r="AQ119" s="332" t="s">
        <v>583</v>
      </c>
      <c r="AR119" s="332" t="s">
        <v>64</v>
      </c>
      <c r="AS119" s="332" t="s">
        <v>1080</v>
      </c>
      <c r="AT119" s="332" t="s">
        <v>58</v>
      </c>
      <c r="AU119" s="332" t="s">
        <v>119</v>
      </c>
      <c r="AV119" s="332" t="s">
        <v>59</v>
      </c>
      <c r="AW119" s="332" t="s">
        <v>1617</v>
      </c>
    </row>
    <row r="120" spans="1:49" hidden="1">
      <c r="A120" s="213" t="s">
        <v>325</v>
      </c>
      <c r="B120" s="331" t="s">
        <v>1618</v>
      </c>
      <c r="C120" s="332" t="s">
        <v>1598</v>
      </c>
      <c r="D120" s="332" t="s">
        <v>1912</v>
      </c>
      <c r="E120" s="332" t="s">
        <v>1913</v>
      </c>
      <c r="F120" s="332" t="s">
        <v>688</v>
      </c>
      <c r="G120" s="332" t="s">
        <v>305</v>
      </c>
      <c r="H120" s="332" t="s">
        <v>1621</v>
      </c>
      <c r="I120" s="332" t="s">
        <v>1622</v>
      </c>
      <c r="J120" s="332" t="s">
        <v>1914</v>
      </c>
      <c r="K120" s="332" t="s">
        <v>113</v>
      </c>
      <c r="L120" s="332" t="s">
        <v>676</v>
      </c>
      <c r="M120" s="332" t="s">
        <v>696</v>
      </c>
      <c r="N120" s="332" t="s">
        <v>1624</v>
      </c>
      <c r="O120" s="332" t="s">
        <v>113</v>
      </c>
      <c r="P120" s="332" t="s">
        <v>64</v>
      </c>
      <c r="Q120" s="332" t="s">
        <v>738</v>
      </c>
      <c r="R120" s="332" t="s">
        <v>883</v>
      </c>
      <c r="S120" s="332" t="s">
        <v>614</v>
      </c>
      <c r="T120" s="332" t="s">
        <v>1628</v>
      </c>
      <c r="U120" s="332" t="s">
        <v>764</v>
      </c>
      <c r="V120" s="332" t="s">
        <v>505</v>
      </c>
      <c r="W120" s="332" t="s">
        <v>1300</v>
      </c>
      <c r="X120" s="332" t="s">
        <v>1815</v>
      </c>
      <c r="Y120" s="332" t="s">
        <v>328</v>
      </c>
      <c r="Z120" s="332" t="s">
        <v>1631</v>
      </c>
      <c r="AA120" s="332" t="s">
        <v>702</v>
      </c>
      <c r="AB120" s="332" t="s">
        <v>600</v>
      </c>
      <c r="AC120" s="332" t="s">
        <v>1046</v>
      </c>
      <c r="AD120" s="332" t="s">
        <v>875</v>
      </c>
      <c r="AE120" s="332" t="s">
        <v>335</v>
      </c>
      <c r="AF120" s="332" t="s">
        <v>1634</v>
      </c>
      <c r="AG120" s="332" t="s">
        <v>1635</v>
      </c>
      <c r="AH120" s="332" t="s">
        <v>1915</v>
      </c>
      <c r="AI120" s="332" t="s">
        <v>720</v>
      </c>
      <c r="AJ120" s="332" t="s">
        <v>752</v>
      </c>
      <c r="AK120" s="332" t="s">
        <v>578</v>
      </c>
      <c r="AL120" s="332" t="s">
        <v>659</v>
      </c>
      <c r="AM120" s="332" t="s">
        <v>568</v>
      </c>
      <c r="AN120" s="332" t="s">
        <v>839</v>
      </c>
      <c r="AO120" s="332" t="s">
        <v>128</v>
      </c>
      <c r="AP120" s="332" t="s">
        <v>833</v>
      </c>
      <c r="AQ120" s="332" t="s">
        <v>656</v>
      </c>
      <c r="AR120" s="332" t="s">
        <v>605</v>
      </c>
      <c r="AS120" s="332" t="s">
        <v>460</v>
      </c>
      <c r="AT120" s="332" t="s">
        <v>1181</v>
      </c>
      <c r="AU120" s="332" t="s">
        <v>1029</v>
      </c>
      <c r="AV120" s="332" t="s">
        <v>1580</v>
      </c>
      <c r="AW120" s="332" t="s">
        <v>592</v>
      </c>
    </row>
    <row r="121" spans="1:49" hidden="1">
      <c r="A121" s="204" t="s">
        <v>327</v>
      </c>
      <c r="B121" s="331" t="s">
        <v>1723</v>
      </c>
      <c r="C121" s="332" t="s">
        <v>1724</v>
      </c>
      <c r="D121" s="332" t="s">
        <v>1916</v>
      </c>
      <c r="E121" s="332" t="s">
        <v>1917</v>
      </c>
      <c r="F121" s="332" t="s">
        <v>1918</v>
      </c>
      <c r="G121" s="332" t="s">
        <v>1720</v>
      </c>
      <c r="H121" s="332" t="s">
        <v>1726</v>
      </c>
      <c r="I121" s="332" t="s">
        <v>1727</v>
      </c>
      <c r="J121" s="332" t="s">
        <v>701</v>
      </c>
      <c r="K121" s="332" t="s">
        <v>130</v>
      </c>
      <c r="L121" s="332" t="s">
        <v>1500</v>
      </c>
      <c r="M121" s="332" t="s">
        <v>644</v>
      </c>
      <c r="N121" s="332" t="s">
        <v>1728</v>
      </c>
      <c r="O121" s="332" t="s">
        <v>294</v>
      </c>
      <c r="P121" s="332" t="s">
        <v>666</v>
      </c>
      <c r="Q121" s="332" t="s">
        <v>1000</v>
      </c>
      <c r="R121" s="332" t="s">
        <v>1919</v>
      </c>
      <c r="S121" s="332" t="s">
        <v>1659</v>
      </c>
      <c r="T121" s="332" t="s">
        <v>1730</v>
      </c>
      <c r="U121" s="332" t="s">
        <v>1731</v>
      </c>
      <c r="V121" s="332" t="s">
        <v>1920</v>
      </c>
      <c r="W121" s="332" t="s">
        <v>432</v>
      </c>
      <c r="X121" s="332" t="s">
        <v>1841</v>
      </c>
      <c r="Y121" s="332" t="s">
        <v>1823</v>
      </c>
      <c r="Z121" s="332" t="s">
        <v>1340</v>
      </c>
      <c r="AA121" s="332" t="s">
        <v>1089</v>
      </c>
      <c r="AB121" s="332" t="s">
        <v>190</v>
      </c>
      <c r="AC121" s="332" t="s">
        <v>132</v>
      </c>
      <c r="AD121" s="332" t="s">
        <v>411</v>
      </c>
      <c r="AE121" s="332" t="s">
        <v>724</v>
      </c>
      <c r="AF121" s="332" t="s">
        <v>1734</v>
      </c>
      <c r="AG121" s="332" t="s">
        <v>206</v>
      </c>
      <c r="AH121" s="332" t="s">
        <v>1921</v>
      </c>
      <c r="AI121" s="332" t="s">
        <v>212</v>
      </c>
      <c r="AJ121" s="332" t="s">
        <v>1922</v>
      </c>
      <c r="AK121" s="332" t="s">
        <v>630</v>
      </c>
      <c r="AL121" s="332" t="s">
        <v>1068</v>
      </c>
      <c r="AM121" s="332" t="s">
        <v>202</v>
      </c>
      <c r="AN121" s="332" t="s">
        <v>503</v>
      </c>
      <c r="AO121" s="332" t="s">
        <v>114</v>
      </c>
      <c r="AP121" s="332" t="s">
        <v>1737</v>
      </c>
      <c r="AQ121" s="332" t="s">
        <v>1375</v>
      </c>
      <c r="AR121" s="332" t="s">
        <v>674</v>
      </c>
      <c r="AS121" s="332" t="s">
        <v>132</v>
      </c>
      <c r="AT121" s="332" t="s">
        <v>1165</v>
      </c>
      <c r="AU121" s="332" t="s">
        <v>997</v>
      </c>
      <c r="AV121" s="332" t="s">
        <v>1509</v>
      </c>
      <c r="AW121" s="332" t="s">
        <v>1375</v>
      </c>
    </row>
    <row r="122" spans="1:49" hidden="1">
      <c r="A122" s="213" t="s">
        <v>329</v>
      </c>
      <c r="B122" s="331" t="s">
        <v>1640</v>
      </c>
      <c r="C122" s="332" t="s">
        <v>1234</v>
      </c>
      <c r="D122" s="332" t="s">
        <v>1923</v>
      </c>
      <c r="E122" s="332" t="s">
        <v>612</v>
      </c>
      <c r="F122" s="332" t="s">
        <v>1509</v>
      </c>
      <c r="G122" s="332" t="s">
        <v>330</v>
      </c>
      <c r="H122" s="332" t="s">
        <v>1643</v>
      </c>
      <c r="I122" s="332" t="s">
        <v>434</v>
      </c>
      <c r="J122" s="332" t="s">
        <v>543</v>
      </c>
      <c r="K122" s="332" t="s">
        <v>501</v>
      </c>
      <c r="L122" s="332" t="s">
        <v>194</v>
      </c>
      <c r="M122" s="332" t="s">
        <v>1392</v>
      </c>
      <c r="N122" s="332" t="s">
        <v>730</v>
      </c>
      <c r="O122" s="332" t="s">
        <v>686</v>
      </c>
      <c r="P122" s="332" t="s">
        <v>65</v>
      </c>
      <c r="Q122" s="332" t="s">
        <v>115</v>
      </c>
      <c r="R122" s="332" t="s">
        <v>1924</v>
      </c>
      <c r="S122" s="332" t="s">
        <v>1700</v>
      </c>
      <c r="T122" s="332" t="s">
        <v>1649</v>
      </c>
      <c r="U122" s="332" t="s">
        <v>1410</v>
      </c>
      <c r="V122" s="332" t="s">
        <v>628</v>
      </c>
      <c r="W122" s="332" t="s">
        <v>209</v>
      </c>
      <c r="X122" s="332" t="s">
        <v>909</v>
      </c>
      <c r="Y122" s="332" t="s">
        <v>633</v>
      </c>
      <c r="Z122" s="332" t="s">
        <v>1330</v>
      </c>
      <c r="AA122" s="332" t="s">
        <v>667</v>
      </c>
      <c r="AB122" s="332" t="s">
        <v>600</v>
      </c>
      <c r="AC122" s="332" t="s">
        <v>1046</v>
      </c>
      <c r="AD122" s="332" t="s">
        <v>853</v>
      </c>
      <c r="AE122" s="332" t="s">
        <v>345</v>
      </c>
      <c r="AF122" s="332" t="s">
        <v>1654</v>
      </c>
      <c r="AG122" s="332" t="s">
        <v>511</v>
      </c>
      <c r="AH122" s="332" t="s">
        <v>456</v>
      </c>
      <c r="AI122" s="332" t="s">
        <v>294</v>
      </c>
      <c r="AJ122" s="332" t="s">
        <v>1500</v>
      </c>
      <c r="AK122" s="332" t="s">
        <v>1835</v>
      </c>
      <c r="AL122" s="332" t="s">
        <v>1656</v>
      </c>
      <c r="AM122" s="332" t="s">
        <v>1657</v>
      </c>
      <c r="AN122" s="332" t="s">
        <v>125</v>
      </c>
      <c r="AO122" s="332" t="s">
        <v>1000</v>
      </c>
      <c r="AP122" s="332" t="s">
        <v>71</v>
      </c>
      <c r="AQ122" s="332" t="s">
        <v>1451</v>
      </c>
      <c r="AR122" s="332" t="s">
        <v>1061</v>
      </c>
      <c r="AS122" s="332" t="s">
        <v>1151</v>
      </c>
      <c r="AT122" s="332" t="s">
        <v>58</v>
      </c>
      <c r="AU122" s="332" t="s">
        <v>119</v>
      </c>
      <c r="AV122" s="332" t="s">
        <v>59</v>
      </c>
      <c r="AW122" s="332" t="s">
        <v>1743</v>
      </c>
    </row>
    <row r="123" spans="1:49" ht="15.75" hidden="1" thickBot="1">
      <c r="A123" s="232" t="s">
        <v>331</v>
      </c>
      <c r="B123" s="331" t="s">
        <v>1662</v>
      </c>
      <c r="C123" s="332" t="s">
        <v>720</v>
      </c>
      <c r="D123" s="332" t="s">
        <v>1925</v>
      </c>
      <c r="E123" s="332" t="s">
        <v>1926</v>
      </c>
      <c r="F123" s="332" t="s">
        <v>1626</v>
      </c>
      <c r="G123" s="332" t="s">
        <v>337</v>
      </c>
      <c r="H123" s="332" t="s">
        <v>454</v>
      </c>
      <c r="I123" s="332" t="s">
        <v>1665</v>
      </c>
      <c r="J123" s="332" t="s">
        <v>421</v>
      </c>
      <c r="K123" s="332" t="s">
        <v>110</v>
      </c>
      <c r="L123" s="332" t="s">
        <v>1927</v>
      </c>
      <c r="M123" s="332" t="s">
        <v>1928</v>
      </c>
      <c r="N123" s="332" t="s">
        <v>1668</v>
      </c>
      <c r="O123" s="332" t="s">
        <v>116</v>
      </c>
      <c r="P123" s="332" t="s">
        <v>697</v>
      </c>
      <c r="Q123" s="332" t="s">
        <v>118</v>
      </c>
      <c r="R123" s="332" t="s">
        <v>1813</v>
      </c>
      <c r="S123" s="332" t="s">
        <v>1929</v>
      </c>
      <c r="T123" s="332" t="s">
        <v>1671</v>
      </c>
      <c r="U123" s="332" t="s">
        <v>1484</v>
      </c>
      <c r="V123" s="332" t="s">
        <v>1494</v>
      </c>
      <c r="W123" s="332" t="s">
        <v>1466</v>
      </c>
      <c r="X123" s="332" t="s">
        <v>1457</v>
      </c>
      <c r="Y123" s="332" t="s">
        <v>580</v>
      </c>
      <c r="Z123" s="332" t="s">
        <v>1330</v>
      </c>
      <c r="AA123" s="332" t="s">
        <v>762</v>
      </c>
      <c r="AB123" s="332" t="s">
        <v>862</v>
      </c>
      <c r="AC123" s="332" t="s">
        <v>738</v>
      </c>
      <c r="AD123" s="332" t="s">
        <v>1930</v>
      </c>
      <c r="AE123" s="332" t="s">
        <v>1931</v>
      </c>
      <c r="AF123" s="332" t="s">
        <v>1676</v>
      </c>
      <c r="AG123" s="332" t="s">
        <v>1677</v>
      </c>
      <c r="AH123" s="332" t="s">
        <v>727</v>
      </c>
      <c r="AI123" s="332" t="s">
        <v>110</v>
      </c>
      <c r="AJ123" s="332" t="s">
        <v>1647</v>
      </c>
      <c r="AK123" s="332" t="s">
        <v>1775</v>
      </c>
      <c r="AL123" s="332" t="s">
        <v>866</v>
      </c>
      <c r="AM123" s="332" t="s">
        <v>755</v>
      </c>
      <c r="AN123" s="332" t="s">
        <v>882</v>
      </c>
      <c r="AO123" s="332" t="s">
        <v>216</v>
      </c>
      <c r="AP123" s="332" t="s">
        <v>1932</v>
      </c>
      <c r="AQ123" s="332" t="s">
        <v>1929</v>
      </c>
      <c r="AR123" s="332" t="s">
        <v>125</v>
      </c>
      <c r="AS123" s="332" t="s">
        <v>205</v>
      </c>
      <c r="AT123" s="332" t="s">
        <v>1165</v>
      </c>
      <c r="AU123" s="332" t="s">
        <v>997</v>
      </c>
      <c r="AV123" s="332" t="s">
        <v>1468</v>
      </c>
      <c r="AW123" s="332" t="s">
        <v>1933</v>
      </c>
    </row>
  </sheetData>
  <mergeCells count="55">
    <mergeCell ref="R24:S24"/>
    <mergeCell ref="F45:G45"/>
    <mergeCell ref="L24:M24"/>
    <mergeCell ref="N24:O24"/>
    <mergeCell ref="P24:Q24"/>
    <mergeCell ref="N44:S44"/>
    <mergeCell ref="H45:I45"/>
    <mergeCell ref="J45:K45"/>
    <mergeCell ref="L45:M45"/>
    <mergeCell ref="N45:O45"/>
    <mergeCell ref="P45:Q45"/>
    <mergeCell ref="R45:S45"/>
    <mergeCell ref="H44:M44"/>
    <mergeCell ref="F24:G24"/>
    <mergeCell ref="H24:I24"/>
    <mergeCell ref="J24:K24"/>
    <mergeCell ref="A2:S4"/>
    <mergeCell ref="A21:S23"/>
    <mergeCell ref="R5:S5"/>
    <mergeCell ref="A18:D18"/>
    <mergeCell ref="F5:G5"/>
    <mergeCell ref="H5:I5"/>
    <mergeCell ref="J5:K5"/>
    <mergeCell ref="L5:M5"/>
    <mergeCell ref="N5:O5"/>
    <mergeCell ref="P5:Q5"/>
    <mergeCell ref="B5:C5"/>
    <mergeCell ref="D5:E5"/>
    <mergeCell ref="B24:C24"/>
    <mergeCell ref="D24:E24"/>
    <mergeCell ref="A42:C42"/>
    <mergeCell ref="A44:A46"/>
    <mergeCell ref="B44:G44"/>
    <mergeCell ref="B45:C45"/>
    <mergeCell ref="D45:E45"/>
    <mergeCell ref="T44:Y44"/>
    <mergeCell ref="T45:U45"/>
    <mergeCell ref="V45:W45"/>
    <mergeCell ref="X45:Y45"/>
    <mergeCell ref="Z44:AE44"/>
    <mergeCell ref="Z45:AA45"/>
    <mergeCell ref="AB45:AC45"/>
    <mergeCell ref="AD45:AE45"/>
    <mergeCell ref="AR44:AW44"/>
    <mergeCell ref="AR45:AS45"/>
    <mergeCell ref="AT45:AU45"/>
    <mergeCell ref="AV45:AW45"/>
    <mergeCell ref="AF44:AK44"/>
    <mergeCell ref="AF45:AG45"/>
    <mergeCell ref="AH45:AI45"/>
    <mergeCell ref="AJ45:AK45"/>
    <mergeCell ref="AL44:AQ44"/>
    <mergeCell ref="AL45:AM45"/>
    <mergeCell ref="AN45:AO45"/>
    <mergeCell ref="AP45:AQ45"/>
  </mergeCells>
  <hyperlinks>
    <hyperlink ref="A18:C18" r:id="rId1" display="http://www.dds.ca.gov/FactsStats/QuarterlyCounty.cfm "/>
    <hyperlink ref="A18:D18" r:id="rId2" display="Source: ACS C18120 (2012-2016)"/>
    <hyperlink ref="A41" r:id="rId3"/>
  </hyperlinks>
  <pageMargins left="0.7" right="0.7" top="0.75" bottom="0.75" header="0.3" footer="0.3"/>
  <pageSetup scale="42" orientation="portrait" r:id="rId4"/>
  <headerFooter>
    <oddHeader>&amp;L6th Cycle Housing Element Data Package&amp;CHumboldt County and the Cities Within</oddHeader>
    <oddFooter>&amp;LHCD-Housing Policy Division (HPD)&amp;CPage &amp;P&amp;R&amp;D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6"/>
  <sheetViews>
    <sheetView zoomScaleNormal="100" workbookViewId="0">
      <selection activeCell="J18" sqref="J18"/>
    </sheetView>
  </sheetViews>
  <sheetFormatPr defaultColWidth="9.140625" defaultRowHeight="15"/>
  <cols>
    <col min="1" max="1" width="13" style="92" customWidth="1"/>
    <col min="2" max="2" width="17.42578125" style="92" customWidth="1"/>
    <col min="3" max="3" width="18.28515625" style="92" customWidth="1"/>
    <col min="4" max="4" width="17.28515625" style="92" customWidth="1"/>
    <col min="5" max="5" width="20.7109375" style="92" customWidth="1"/>
    <col min="6" max="6" width="13" style="92" customWidth="1"/>
    <col min="7" max="7" width="10.5703125" style="92" customWidth="1"/>
    <col min="8" max="16384" width="9.140625" style="92"/>
  </cols>
  <sheetData>
    <row r="2" spans="1:6">
      <c r="A2" s="114"/>
      <c r="B2" s="25"/>
    </row>
    <row r="3" spans="1:6" ht="18.75">
      <c r="A3" s="702" t="s">
        <v>232</v>
      </c>
      <c r="B3" s="703"/>
      <c r="C3" s="703"/>
      <c r="D3" s="703"/>
      <c r="E3" s="704"/>
      <c r="F3" s="704"/>
    </row>
    <row r="4" spans="1:6" ht="18.75">
      <c r="A4" s="281" t="s">
        <v>233</v>
      </c>
      <c r="B4" s="282"/>
      <c r="C4" s="282"/>
      <c r="D4" s="282"/>
      <c r="E4" s="376"/>
      <c r="F4" s="376"/>
    </row>
    <row r="5" spans="1:6" ht="21.75" customHeight="1">
      <c r="A5" s="65" t="s">
        <v>788</v>
      </c>
    </row>
    <row r="6" spans="1:6" ht="19.5" thickBot="1">
      <c r="A6" s="22" t="s">
        <v>182</v>
      </c>
    </row>
    <row r="7" spans="1:6" ht="15.75" thickBot="1">
      <c r="A7" s="366" t="s">
        <v>234</v>
      </c>
      <c r="B7" s="364" t="s">
        <v>465</v>
      </c>
      <c r="C7" s="364" t="s">
        <v>235</v>
      </c>
      <c r="D7" s="364" t="s">
        <v>527</v>
      </c>
      <c r="E7" s="364" t="s">
        <v>528</v>
      </c>
      <c r="F7" s="365" t="s">
        <v>529</v>
      </c>
    </row>
    <row r="8" spans="1:6">
      <c r="A8" s="452">
        <v>95501</v>
      </c>
      <c r="B8" s="321" t="s">
        <v>805</v>
      </c>
      <c r="C8" s="321" t="s">
        <v>810</v>
      </c>
      <c r="D8" s="452" t="s">
        <v>1243</v>
      </c>
      <c r="E8" s="452" t="s">
        <v>1934</v>
      </c>
      <c r="F8" s="452" t="s">
        <v>1935</v>
      </c>
    </row>
    <row r="9" spans="1:6">
      <c r="A9" s="452">
        <v>95502</v>
      </c>
      <c r="B9" s="321" t="s">
        <v>805</v>
      </c>
      <c r="C9" s="321" t="s">
        <v>810</v>
      </c>
      <c r="D9" s="452" t="s">
        <v>58</v>
      </c>
      <c r="E9" s="452" t="s">
        <v>530</v>
      </c>
      <c r="F9" s="452" t="s">
        <v>531</v>
      </c>
    </row>
    <row r="10" spans="1:6">
      <c r="A10" s="452">
        <v>95503</v>
      </c>
      <c r="B10" s="321" t="s">
        <v>805</v>
      </c>
      <c r="C10" s="321" t="s">
        <v>810</v>
      </c>
      <c r="D10" s="452" t="s">
        <v>1936</v>
      </c>
      <c r="E10" s="452" t="s">
        <v>1937</v>
      </c>
      <c r="F10" s="452" t="s">
        <v>1938</v>
      </c>
    </row>
    <row r="11" spans="1:6">
      <c r="A11" s="452">
        <v>95511</v>
      </c>
      <c r="B11" s="321" t="s">
        <v>1939</v>
      </c>
      <c r="C11" s="321" t="s">
        <v>810</v>
      </c>
      <c r="D11" s="452" t="s">
        <v>530</v>
      </c>
      <c r="E11" s="452" t="s">
        <v>530</v>
      </c>
      <c r="F11" s="452" t="s">
        <v>531</v>
      </c>
    </row>
    <row r="12" spans="1:6">
      <c r="A12" s="452">
        <v>95519</v>
      </c>
      <c r="B12" s="321" t="s">
        <v>1940</v>
      </c>
      <c r="C12" s="321" t="s">
        <v>810</v>
      </c>
      <c r="D12" s="452" t="s">
        <v>908</v>
      </c>
      <c r="E12" s="452" t="s">
        <v>1037</v>
      </c>
      <c r="F12" s="452" t="s">
        <v>1860</v>
      </c>
    </row>
    <row r="13" spans="1:6">
      <c r="A13" s="452">
        <v>95521</v>
      </c>
      <c r="B13" s="321" t="s">
        <v>801</v>
      </c>
      <c r="C13" s="321" t="s">
        <v>810</v>
      </c>
      <c r="D13" s="452" t="s">
        <v>747</v>
      </c>
      <c r="E13" s="452" t="s">
        <v>850</v>
      </c>
      <c r="F13" s="452" t="s">
        <v>631</v>
      </c>
    </row>
    <row r="14" spans="1:6">
      <c r="A14" s="452">
        <v>95524</v>
      </c>
      <c r="B14" s="321" t="s">
        <v>1941</v>
      </c>
      <c r="C14" s="321" t="s">
        <v>810</v>
      </c>
      <c r="D14" s="452" t="s">
        <v>530</v>
      </c>
      <c r="E14" s="452" t="s">
        <v>530</v>
      </c>
      <c r="F14" s="452" t="s">
        <v>531</v>
      </c>
    </row>
    <row r="15" spans="1:6">
      <c r="A15" s="452">
        <v>95525</v>
      </c>
      <c r="B15" s="321" t="s">
        <v>804</v>
      </c>
      <c r="C15" s="321" t="s">
        <v>810</v>
      </c>
      <c r="D15" s="452" t="s">
        <v>530</v>
      </c>
      <c r="E15" s="452" t="s">
        <v>530</v>
      </c>
      <c r="F15" s="452" t="s">
        <v>531</v>
      </c>
    </row>
    <row r="16" spans="1:6">
      <c r="A16" s="452">
        <v>95526</v>
      </c>
      <c r="B16" s="321" t="s">
        <v>1942</v>
      </c>
      <c r="C16" s="321" t="s">
        <v>810</v>
      </c>
      <c r="D16" s="452" t="s">
        <v>58</v>
      </c>
      <c r="E16" s="452" t="s">
        <v>530</v>
      </c>
      <c r="F16" s="452" t="s">
        <v>531</v>
      </c>
    </row>
    <row r="17" spans="1:6">
      <c r="A17" s="452">
        <v>95528</v>
      </c>
      <c r="B17" s="321" t="s">
        <v>1943</v>
      </c>
      <c r="C17" s="321" t="s">
        <v>810</v>
      </c>
      <c r="D17" s="452" t="s">
        <v>530</v>
      </c>
      <c r="E17" s="452" t="s">
        <v>530</v>
      </c>
      <c r="F17" s="452" t="s">
        <v>531</v>
      </c>
    </row>
    <row r="18" spans="1:6">
      <c r="A18" s="452">
        <v>95536</v>
      </c>
      <c r="B18" s="321" t="s">
        <v>806</v>
      </c>
      <c r="C18" s="321" t="s">
        <v>810</v>
      </c>
      <c r="D18" s="452" t="s">
        <v>1181</v>
      </c>
      <c r="E18" s="452" t="s">
        <v>874</v>
      </c>
      <c r="F18" s="452" t="s">
        <v>697</v>
      </c>
    </row>
    <row r="19" spans="1:6">
      <c r="A19" s="452">
        <v>95537</v>
      </c>
      <c r="B19" s="321" t="s">
        <v>1944</v>
      </c>
      <c r="C19" s="321" t="s">
        <v>810</v>
      </c>
      <c r="D19" s="452" t="s">
        <v>530</v>
      </c>
      <c r="E19" s="452" t="s">
        <v>530</v>
      </c>
      <c r="F19" s="452" t="s">
        <v>531</v>
      </c>
    </row>
    <row r="20" spans="1:6">
      <c r="A20" s="452">
        <v>95540</v>
      </c>
      <c r="B20" s="321" t="s">
        <v>807</v>
      </c>
      <c r="C20" s="321" t="s">
        <v>810</v>
      </c>
      <c r="D20" s="452" t="s">
        <v>1945</v>
      </c>
      <c r="E20" s="452" t="s">
        <v>765</v>
      </c>
      <c r="F20" s="452" t="s">
        <v>650</v>
      </c>
    </row>
    <row r="21" spans="1:6">
      <c r="A21" s="452">
        <v>95542</v>
      </c>
      <c r="B21" s="321" t="s">
        <v>1946</v>
      </c>
      <c r="C21" s="321" t="s">
        <v>810</v>
      </c>
      <c r="D21" s="452" t="s">
        <v>530</v>
      </c>
      <c r="E21" s="452" t="s">
        <v>530</v>
      </c>
      <c r="F21" s="452" t="s">
        <v>531</v>
      </c>
    </row>
    <row r="22" spans="1:6">
      <c r="A22" s="452">
        <v>95545</v>
      </c>
      <c r="B22" s="321" t="s">
        <v>1947</v>
      </c>
      <c r="C22" s="321" t="s">
        <v>810</v>
      </c>
      <c r="D22" s="452" t="s">
        <v>58</v>
      </c>
      <c r="E22" s="452" t="s">
        <v>530</v>
      </c>
      <c r="F22" s="452" t="s">
        <v>531</v>
      </c>
    </row>
    <row r="23" spans="1:6">
      <c r="A23" s="452">
        <v>95546</v>
      </c>
      <c r="B23" s="321" t="s">
        <v>1948</v>
      </c>
      <c r="C23" s="321" t="s">
        <v>810</v>
      </c>
      <c r="D23" s="452" t="s">
        <v>1181</v>
      </c>
      <c r="E23" s="452" t="s">
        <v>530</v>
      </c>
      <c r="F23" s="452" t="s">
        <v>1949</v>
      </c>
    </row>
    <row r="24" spans="1:6">
      <c r="A24" s="452">
        <v>95547</v>
      </c>
      <c r="B24" s="321" t="s">
        <v>1950</v>
      </c>
      <c r="C24" s="321" t="s">
        <v>810</v>
      </c>
      <c r="D24" s="452" t="s">
        <v>530</v>
      </c>
      <c r="E24" s="452" t="s">
        <v>530</v>
      </c>
      <c r="F24" s="452" t="s">
        <v>531</v>
      </c>
    </row>
    <row r="25" spans="1:6" s="414" customFormat="1">
      <c r="A25" s="452">
        <v>95549</v>
      </c>
      <c r="B25" s="321" t="s">
        <v>1951</v>
      </c>
      <c r="C25" s="321" t="s">
        <v>810</v>
      </c>
      <c r="D25" s="452" t="s">
        <v>530</v>
      </c>
      <c r="E25" s="452" t="s">
        <v>530</v>
      </c>
      <c r="F25" s="452" t="s">
        <v>531</v>
      </c>
    </row>
    <row r="26" spans="1:6" s="414" customFormat="1">
      <c r="A26" s="452">
        <v>95551</v>
      </c>
      <c r="B26" s="321" t="s">
        <v>1952</v>
      </c>
      <c r="C26" s="321" t="s">
        <v>810</v>
      </c>
      <c r="D26" s="452" t="s">
        <v>63</v>
      </c>
      <c r="E26" s="452" t="s">
        <v>530</v>
      </c>
      <c r="F26" s="452" t="s">
        <v>532</v>
      </c>
    </row>
    <row r="27" spans="1:6" s="414" customFormat="1">
      <c r="A27" s="452">
        <v>95553</v>
      </c>
      <c r="B27" s="321" t="s">
        <v>1953</v>
      </c>
      <c r="C27" s="321" t="s">
        <v>810</v>
      </c>
      <c r="D27" s="452" t="s">
        <v>530</v>
      </c>
      <c r="E27" s="452" t="s">
        <v>530</v>
      </c>
      <c r="F27" s="452" t="s">
        <v>531</v>
      </c>
    </row>
    <row r="28" spans="1:6" s="414" customFormat="1">
      <c r="A28" s="452">
        <v>95554</v>
      </c>
      <c r="B28" s="321" t="s">
        <v>1954</v>
      </c>
      <c r="C28" s="321" t="s">
        <v>810</v>
      </c>
      <c r="D28" s="452" t="s">
        <v>530</v>
      </c>
      <c r="E28" s="452" t="s">
        <v>530</v>
      </c>
      <c r="F28" s="452" t="s">
        <v>531</v>
      </c>
    </row>
    <row r="29" spans="1:6" s="414" customFormat="1">
      <c r="A29" s="452">
        <v>95555</v>
      </c>
      <c r="B29" s="321" t="s">
        <v>1955</v>
      </c>
      <c r="C29" s="321" t="s">
        <v>810</v>
      </c>
      <c r="D29" s="452" t="s">
        <v>530</v>
      </c>
      <c r="E29" s="452" t="s">
        <v>530</v>
      </c>
      <c r="F29" s="452" t="s">
        <v>531</v>
      </c>
    </row>
    <row r="30" spans="1:6" s="414" customFormat="1">
      <c r="A30" s="452">
        <v>95556</v>
      </c>
      <c r="B30" s="321" t="s">
        <v>1956</v>
      </c>
      <c r="C30" s="321" t="s">
        <v>810</v>
      </c>
      <c r="D30" s="452" t="s">
        <v>530</v>
      </c>
      <c r="E30" s="452" t="s">
        <v>58</v>
      </c>
      <c r="F30" s="452" t="s">
        <v>531</v>
      </c>
    </row>
    <row r="31" spans="1:6" s="414" customFormat="1">
      <c r="A31" s="452">
        <v>95558</v>
      </c>
      <c r="B31" s="321" t="s">
        <v>1957</v>
      </c>
      <c r="C31" s="321" t="s">
        <v>810</v>
      </c>
      <c r="D31" s="452" t="s">
        <v>530</v>
      </c>
      <c r="E31" s="452" t="s">
        <v>530</v>
      </c>
      <c r="F31" s="452" t="s">
        <v>531</v>
      </c>
    </row>
    <row r="32" spans="1:6" s="414" customFormat="1">
      <c r="A32" s="452">
        <v>95559</v>
      </c>
      <c r="B32" s="321" t="s">
        <v>1958</v>
      </c>
      <c r="C32" s="321" t="s">
        <v>810</v>
      </c>
      <c r="D32" s="452" t="s">
        <v>530</v>
      </c>
      <c r="E32" s="452" t="s">
        <v>530</v>
      </c>
      <c r="F32" s="452" t="s">
        <v>531</v>
      </c>
    </row>
    <row r="33" spans="1:10" s="414" customFormat="1">
      <c r="A33" s="452">
        <v>95560</v>
      </c>
      <c r="B33" s="321" t="s">
        <v>1959</v>
      </c>
      <c r="C33" s="321" t="s">
        <v>810</v>
      </c>
      <c r="D33" s="452" t="s">
        <v>530</v>
      </c>
      <c r="E33" s="452" t="s">
        <v>530</v>
      </c>
      <c r="F33" s="452" t="s">
        <v>531</v>
      </c>
    </row>
    <row r="34" spans="1:10" s="414" customFormat="1">
      <c r="A34" s="452">
        <v>95562</v>
      </c>
      <c r="B34" s="321" t="s">
        <v>808</v>
      </c>
      <c r="C34" s="321" t="s">
        <v>810</v>
      </c>
      <c r="D34" s="452" t="s">
        <v>951</v>
      </c>
      <c r="E34" s="452" t="s">
        <v>681</v>
      </c>
      <c r="F34" s="452" t="s">
        <v>509</v>
      </c>
    </row>
    <row r="35" spans="1:10" s="414" customFormat="1">
      <c r="A35" s="452">
        <v>95564</v>
      </c>
      <c r="B35" s="321" t="s">
        <v>1960</v>
      </c>
      <c r="C35" s="321" t="s">
        <v>810</v>
      </c>
      <c r="D35" s="452" t="s">
        <v>530</v>
      </c>
      <c r="E35" s="452" t="s">
        <v>530</v>
      </c>
      <c r="F35" s="452" t="s">
        <v>531</v>
      </c>
    </row>
    <row r="36" spans="1:10" s="414" customFormat="1">
      <c r="A36" s="452">
        <v>95565</v>
      </c>
      <c r="B36" s="321" t="s">
        <v>1961</v>
      </c>
      <c r="C36" s="321" t="s">
        <v>810</v>
      </c>
      <c r="D36" s="452" t="s">
        <v>530</v>
      </c>
      <c r="E36" s="452" t="s">
        <v>530</v>
      </c>
      <c r="F36" s="452" t="s">
        <v>531</v>
      </c>
    </row>
    <row r="37" spans="1:10" s="414" customFormat="1">
      <c r="A37" s="452">
        <v>95569</v>
      </c>
      <c r="B37" s="321" t="s">
        <v>1962</v>
      </c>
      <c r="C37" s="321" t="s">
        <v>810</v>
      </c>
      <c r="D37" s="452" t="s">
        <v>530</v>
      </c>
      <c r="E37" s="452" t="s">
        <v>58</v>
      </c>
      <c r="F37" s="452" t="s">
        <v>531</v>
      </c>
    </row>
    <row r="38" spans="1:10" s="414" customFormat="1">
      <c r="A38" s="452">
        <v>95570</v>
      </c>
      <c r="B38" s="321" t="s">
        <v>809</v>
      </c>
      <c r="C38" s="321" t="s">
        <v>810</v>
      </c>
      <c r="D38" s="452" t="s">
        <v>530</v>
      </c>
      <c r="E38" s="452" t="s">
        <v>530</v>
      </c>
      <c r="F38" s="452" t="s">
        <v>531</v>
      </c>
    </row>
    <row r="39" spans="1:10" s="414" customFormat="1">
      <c r="A39" s="452">
        <v>95571</v>
      </c>
      <c r="B39" s="321" t="s">
        <v>1963</v>
      </c>
      <c r="C39" s="321" t="s">
        <v>810</v>
      </c>
      <c r="D39" s="452" t="s">
        <v>58</v>
      </c>
      <c r="E39" s="452" t="s">
        <v>530</v>
      </c>
      <c r="F39" s="452" t="s">
        <v>531</v>
      </c>
    </row>
    <row r="40" spans="1:10" s="414" customFormat="1">
      <c r="A40" s="452">
        <v>95573</v>
      </c>
      <c r="B40" s="321" t="s">
        <v>1964</v>
      </c>
      <c r="C40" s="321" t="s">
        <v>810</v>
      </c>
      <c r="D40" s="452" t="s">
        <v>530</v>
      </c>
      <c r="E40" s="452" t="s">
        <v>530</v>
      </c>
      <c r="F40" s="452" t="s">
        <v>531</v>
      </c>
    </row>
    <row r="41" spans="1:10" s="414" customFormat="1">
      <c r="A41" s="453"/>
      <c r="B41" s="453"/>
      <c r="C41" s="453"/>
      <c r="D41" s="453"/>
      <c r="E41" s="453"/>
      <c r="F41" s="453"/>
      <c r="G41" s="316"/>
    </row>
    <row r="42" spans="1:10" ht="19.5" thickBot="1">
      <c r="A42" s="22" t="s">
        <v>183</v>
      </c>
      <c r="G42" s="343"/>
      <c r="H42" s="343"/>
      <c r="I42" s="343"/>
      <c r="J42" s="343"/>
    </row>
    <row r="43" spans="1:10" ht="45.75" thickBot="1">
      <c r="A43" s="362" t="s">
        <v>234</v>
      </c>
      <c r="B43" s="363" t="s">
        <v>536</v>
      </c>
      <c r="C43" s="363" t="s">
        <v>235</v>
      </c>
      <c r="D43" s="364" t="s">
        <v>537</v>
      </c>
      <c r="E43" s="364" t="s">
        <v>538</v>
      </c>
      <c r="F43" s="364" t="s">
        <v>539</v>
      </c>
      <c r="G43" s="364" t="s">
        <v>540</v>
      </c>
      <c r="H43" s="364" t="s">
        <v>541</v>
      </c>
      <c r="I43" s="364" t="s">
        <v>236</v>
      </c>
      <c r="J43" s="365" t="s">
        <v>542</v>
      </c>
    </row>
    <row r="44" spans="1:10">
      <c r="A44" s="361">
        <v>95501</v>
      </c>
      <c r="B44" s="361" t="s">
        <v>805</v>
      </c>
      <c r="C44" s="361" t="s">
        <v>810</v>
      </c>
      <c r="D44" s="361" t="s">
        <v>912</v>
      </c>
      <c r="E44" s="361" t="s">
        <v>830</v>
      </c>
      <c r="F44" s="361" t="s">
        <v>77</v>
      </c>
      <c r="G44" s="361" t="s">
        <v>530</v>
      </c>
      <c r="H44" s="361" t="s">
        <v>893</v>
      </c>
      <c r="I44" s="361" t="s">
        <v>530</v>
      </c>
      <c r="J44" s="361" t="s">
        <v>1965</v>
      </c>
    </row>
    <row r="45" spans="1:10">
      <c r="A45" s="360">
        <v>95502</v>
      </c>
      <c r="B45" s="360" t="s">
        <v>805</v>
      </c>
      <c r="C45" s="360" t="s">
        <v>810</v>
      </c>
      <c r="D45" s="360" t="s">
        <v>58</v>
      </c>
      <c r="E45" s="360" t="s">
        <v>530</v>
      </c>
      <c r="F45" s="360" t="s">
        <v>58</v>
      </c>
      <c r="G45" s="360" t="s">
        <v>58</v>
      </c>
      <c r="H45" s="360" t="s">
        <v>58</v>
      </c>
      <c r="I45" s="360" t="s">
        <v>58</v>
      </c>
      <c r="J45" s="360" t="s">
        <v>531</v>
      </c>
    </row>
    <row r="46" spans="1:10">
      <c r="A46" s="360">
        <v>95503</v>
      </c>
      <c r="B46" s="360" t="s">
        <v>805</v>
      </c>
      <c r="C46" s="360" t="s">
        <v>810</v>
      </c>
      <c r="D46" s="360" t="s">
        <v>915</v>
      </c>
      <c r="E46" s="360" t="s">
        <v>1184</v>
      </c>
      <c r="F46" s="360" t="s">
        <v>947</v>
      </c>
      <c r="G46" s="360" t="s">
        <v>530</v>
      </c>
      <c r="H46" s="360" t="s">
        <v>543</v>
      </c>
      <c r="I46" s="360" t="s">
        <v>530</v>
      </c>
      <c r="J46" s="360" t="s">
        <v>1966</v>
      </c>
    </row>
    <row r="47" spans="1:10">
      <c r="A47" s="360">
        <v>95511</v>
      </c>
      <c r="B47" s="360" t="s">
        <v>1939</v>
      </c>
      <c r="C47" s="360" t="s">
        <v>810</v>
      </c>
      <c r="D47" s="360" t="s">
        <v>530</v>
      </c>
      <c r="E47" s="360" t="s">
        <v>58</v>
      </c>
      <c r="F47" s="360" t="s">
        <v>58</v>
      </c>
      <c r="G47" s="360" t="s">
        <v>58</v>
      </c>
      <c r="H47" s="360" t="s">
        <v>58</v>
      </c>
      <c r="I47" s="360" t="s">
        <v>58</v>
      </c>
      <c r="J47" s="360" t="s">
        <v>531</v>
      </c>
    </row>
    <row r="48" spans="1:10">
      <c r="A48" s="360">
        <v>95519</v>
      </c>
      <c r="B48" s="360" t="s">
        <v>1940</v>
      </c>
      <c r="C48" s="360" t="s">
        <v>810</v>
      </c>
      <c r="D48" s="360" t="s">
        <v>1443</v>
      </c>
      <c r="E48" s="360" t="s">
        <v>882</v>
      </c>
      <c r="F48" s="360" t="s">
        <v>58</v>
      </c>
      <c r="G48" s="360" t="s">
        <v>58</v>
      </c>
      <c r="H48" s="360" t="s">
        <v>874</v>
      </c>
      <c r="I48" s="360" t="s">
        <v>530</v>
      </c>
      <c r="J48" s="360" t="s">
        <v>1967</v>
      </c>
    </row>
    <row r="49" spans="1:10">
      <c r="A49" s="360">
        <v>95521</v>
      </c>
      <c r="B49" s="360" t="s">
        <v>801</v>
      </c>
      <c r="C49" s="360" t="s">
        <v>810</v>
      </c>
      <c r="D49" s="360" t="s">
        <v>692</v>
      </c>
      <c r="E49" s="360" t="s">
        <v>1028</v>
      </c>
      <c r="F49" s="360" t="s">
        <v>58</v>
      </c>
      <c r="G49" s="360" t="s">
        <v>530</v>
      </c>
      <c r="H49" s="360" t="s">
        <v>530</v>
      </c>
      <c r="I49" s="360" t="s">
        <v>530</v>
      </c>
      <c r="J49" s="360" t="s">
        <v>1968</v>
      </c>
    </row>
    <row r="50" spans="1:10">
      <c r="A50" s="360">
        <v>95524</v>
      </c>
      <c r="B50" s="360" t="s">
        <v>1941</v>
      </c>
      <c r="C50" s="360" t="s">
        <v>810</v>
      </c>
      <c r="D50" s="360" t="s">
        <v>530</v>
      </c>
      <c r="E50" s="360" t="s">
        <v>530</v>
      </c>
      <c r="F50" s="360" t="s">
        <v>58</v>
      </c>
      <c r="G50" s="360" t="s">
        <v>58</v>
      </c>
      <c r="H50" s="360" t="s">
        <v>58</v>
      </c>
      <c r="I50" s="360" t="s">
        <v>58</v>
      </c>
      <c r="J50" s="360" t="s">
        <v>531</v>
      </c>
    </row>
    <row r="51" spans="1:10">
      <c r="A51" s="360">
        <v>95525</v>
      </c>
      <c r="B51" s="360" t="s">
        <v>804</v>
      </c>
      <c r="C51" s="360" t="s">
        <v>810</v>
      </c>
      <c r="D51" s="360" t="s">
        <v>63</v>
      </c>
      <c r="E51" s="360" t="s">
        <v>530</v>
      </c>
      <c r="F51" s="360" t="s">
        <v>58</v>
      </c>
      <c r="G51" s="360" t="s">
        <v>58</v>
      </c>
      <c r="H51" s="360" t="s">
        <v>58</v>
      </c>
      <c r="I51" s="360" t="s">
        <v>58</v>
      </c>
      <c r="J51" s="360" t="s">
        <v>532</v>
      </c>
    </row>
    <row r="52" spans="1:10">
      <c r="A52" s="360">
        <v>95526</v>
      </c>
      <c r="B52" s="360" t="s">
        <v>1942</v>
      </c>
      <c r="C52" s="360" t="s">
        <v>810</v>
      </c>
      <c r="D52" s="360" t="s">
        <v>530</v>
      </c>
      <c r="E52" s="360" t="s">
        <v>58</v>
      </c>
      <c r="F52" s="360" t="s">
        <v>58</v>
      </c>
      <c r="G52" s="360" t="s">
        <v>58</v>
      </c>
      <c r="H52" s="360" t="s">
        <v>58</v>
      </c>
      <c r="I52" s="360" t="s">
        <v>58</v>
      </c>
      <c r="J52" s="360" t="s">
        <v>531</v>
      </c>
    </row>
    <row r="53" spans="1:10">
      <c r="A53" s="360">
        <v>95528</v>
      </c>
      <c r="B53" s="360" t="s">
        <v>1943</v>
      </c>
      <c r="C53" s="360" t="s">
        <v>810</v>
      </c>
      <c r="D53" s="360" t="s">
        <v>530</v>
      </c>
      <c r="E53" s="360" t="s">
        <v>58</v>
      </c>
      <c r="F53" s="360" t="s">
        <v>58</v>
      </c>
      <c r="G53" s="360" t="s">
        <v>58</v>
      </c>
      <c r="H53" s="360" t="s">
        <v>58</v>
      </c>
      <c r="I53" s="360" t="s">
        <v>58</v>
      </c>
      <c r="J53" s="360" t="s">
        <v>531</v>
      </c>
    </row>
    <row r="54" spans="1:10">
      <c r="A54" s="360">
        <v>95536</v>
      </c>
      <c r="B54" s="360" t="s">
        <v>806</v>
      </c>
      <c r="C54" s="360" t="s">
        <v>810</v>
      </c>
      <c r="D54" s="360" t="s">
        <v>61</v>
      </c>
      <c r="E54" s="360" t="s">
        <v>530</v>
      </c>
      <c r="F54" s="360" t="s">
        <v>58</v>
      </c>
      <c r="G54" s="360" t="s">
        <v>58</v>
      </c>
      <c r="H54" s="360" t="s">
        <v>58</v>
      </c>
      <c r="I54" s="360" t="s">
        <v>58</v>
      </c>
      <c r="J54" s="360" t="s">
        <v>548</v>
      </c>
    </row>
    <row r="55" spans="1:10">
      <c r="A55" s="360">
        <v>95537</v>
      </c>
      <c r="B55" s="360" t="s">
        <v>1944</v>
      </c>
      <c r="C55" s="360" t="s">
        <v>810</v>
      </c>
      <c r="D55" s="360" t="s">
        <v>530</v>
      </c>
      <c r="E55" s="360" t="s">
        <v>530</v>
      </c>
      <c r="F55" s="360" t="s">
        <v>58</v>
      </c>
      <c r="G55" s="360" t="s">
        <v>58</v>
      </c>
      <c r="H55" s="360" t="s">
        <v>58</v>
      </c>
      <c r="I55" s="360" t="s">
        <v>58</v>
      </c>
      <c r="J55" s="360" t="s">
        <v>531</v>
      </c>
    </row>
    <row r="56" spans="1:10">
      <c r="A56" s="360">
        <v>95540</v>
      </c>
      <c r="B56" s="360" t="s">
        <v>807</v>
      </c>
      <c r="C56" s="360" t="s">
        <v>810</v>
      </c>
      <c r="D56" s="360" t="s">
        <v>617</v>
      </c>
      <c r="E56" s="360" t="s">
        <v>666</v>
      </c>
      <c r="F56" s="360" t="s">
        <v>530</v>
      </c>
      <c r="G56" s="360" t="s">
        <v>58</v>
      </c>
      <c r="H56" s="360" t="s">
        <v>530</v>
      </c>
      <c r="I56" s="360" t="s">
        <v>530</v>
      </c>
      <c r="J56" s="360" t="s">
        <v>1969</v>
      </c>
    </row>
    <row r="57" spans="1:10">
      <c r="A57" s="360">
        <v>95542</v>
      </c>
      <c r="B57" s="360" t="s">
        <v>1946</v>
      </c>
      <c r="C57" s="360" t="s">
        <v>810</v>
      </c>
      <c r="D57" s="360" t="s">
        <v>530</v>
      </c>
      <c r="E57" s="360" t="s">
        <v>530</v>
      </c>
      <c r="F57" s="360" t="s">
        <v>58</v>
      </c>
      <c r="G57" s="360" t="s">
        <v>58</v>
      </c>
      <c r="H57" s="360" t="s">
        <v>58</v>
      </c>
      <c r="I57" s="360" t="s">
        <v>530</v>
      </c>
      <c r="J57" s="360" t="s">
        <v>531</v>
      </c>
    </row>
    <row r="58" spans="1:10">
      <c r="A58" s="360">
        <v>95545</v>
      </c>
      <c r="B58" s="360" t="s">
        <v>1947</v>
      </c>
      <c r="C58" s="360" t="s">
        <v>810</v>
      </c>
      <c r="D58" s="360" t="s">
        <v>530</v>
      </c>
      <c r="E58" s="360" t="s">
        <v>58</v>
      </c>
      <c r="F58" s="360" t="s">
        <v>58</v>
      </c>
      <c r="G58" s="360" t="s">
        <v>58</v>
      </c>
      <c r="H58" s="360" t="s">
        <v>58</v>
      </c>
      <c r="I58" s="360" t="s">
        <v>58</v>
      </c>
      <c r="J58" s="360" t="s">
        <v>531</v>
      </c>
    </row>
    <row r="59" spans="1:10">
      <c r="A59" s="360">
        <v>95546</v>
      </c>
      <c r="B59" s="360" t="s">
        <v>1948</v>
      </c>
      <c r="C59" s="360" t="s">
        <v>810</v>
      </c>
      <c r="D59" s="360" t="s">
        <v>534</v>
      </c>
      <c r="E59" s="360" t="s">
        <v>530</v>
      </c>
      <c r="F59" s="360" t="s">
        <v>58</v>
      </c>
      <c r="G59" s="360" t="s">
        <v>58</v>
      </c>
      <c r="H59" s="360" t="s">
        <v>58</v>
      </c>
      <c r="I59" s="360" t="s">
        <v>58</v>
      </c>
      <c r="J59" s="360" t="s">
        <v>1970</v>
      </c>
    </row>
    <row r="60" spans="1:10">
      <c r="A60" s="360">
        <v>95547</v>
      </c>
      <c r="B60" s="360" t="s">
        <v>1950</v>
      </c>
      <c r="C60" s="360" t="s">
        <v>810</v>
      </c>
      <c r="D60" s="360" t="s">
        <v>530</v>
      </c>
      <c r="E60" s="360" t="s">
        <v>530</v>
      </c>
      <c r="F60" s="360" t="s">
        <v>58</v>
      </c>
      <c r="G60" s="360" t="s">
        <v>58</v>
      </c>
      <c r="H60" s="360" t="s">
        <v>58</v>
      </c>
      <c r="I60" s="360" t="s">
        <v>58</v>
      </c>
      <c r="J60" s="360" t="s">
        <v>531</v>
      </c>
    </row>
    <row r="61" spans="1:10">
      <c r="A61" s="360">
        <v>95549</v>
      </c>
      <c r="B61" s="360" t="s">
        <v>1951</v>
      </c>
      <c r="C61" s="360" t="s">
        <v>810</v>
      </c>
      <c r="D61" s="360" t="s">
        <v>530</v>
      </c>
      <c r="E61" s="360" t="s">
        <v>58</v>
      </c>
      <c r="F61" s="360" t="s">
        <v>58</v>
      </c>
      <c r="G61" s="360" t="s">
        <v>58</v>
      </c>
      <c r="H61" s="360" t="s">
        <v>58</v>
      </c>
      <c r="I61" s="360" t="s">
        <v>58</v>
      </c>
      <c r="J61" s="360" t="s">
        <v>531</v>
      </c>
    </row>
    <row r="62" spans="1:10">
      <c r="A62" s="360">
        <v>95551</v>
      </c>
      <c r="B62" s="360" t="s">
        <v>1952</v>
      </c>
      <c r="C62" s="360" t="s">
        <v>810</v>
      </c>
      <c r="D62" s="360" t="s">
        <v>134</v>
      </c>
      <c r="E62" s="360" t="s">
        <v>530</v>
      </c>
      <c r="F62" s="360" t="s">
        <v>58</v>
      </c>
      <c r="G62" s="360" t="s">
        <v>58</v>
      </c>
      <c r="H62" s="360" t="s">
        <v>530</v>
      </c>
      <c r="I62" s="360" t="s">
        <v>58</v>
      </c>
      <c r="J62" s="360" t="s">
        <v>1971</v>
      </c>
    </row>
    <row r="63" spans="1:10">
      <c r="A63" s="360">
        <v>95553</v>
      </c>
      <c r="B63" s="360" t="s">
        <v>1953</v>
      </c>
      <c r="C63" s="360" t="s">
        <v>810</v>
      </c>
      <c r="D63" s="360" t="s">
        <v>530</v>
      </c>
      <c r="E63" s="360" t="s">
        <v>530</v>
      </c>
      <c r="F63" s="360" t="s">
        <v>58</v>
      </c>
      <c r="G63" s="360" t="s">
        <v>58</v>
      </c>
      <c r="H63" s="360" t="s">
        <v>58</v>
      </c>
      <c r="I63" s="360" t="s">
        <v>58</v>
      </c>
      <c r="J63" s="360" t="s">
        <v>531</v>
      </c>
    </row>
    <row r="64" spans="1:10">
      <c r="A64" s="360">
        <v>95554</v>
      </c>
      <c r="B64" s="360" t="s">
        <v>1954</v>
      </c>
      <c r="C64" s="360" t="s">
        <v>810</v>
      </c>
      <c r="D64" s="360" t="s">
        <v>530</v>
      </c>
      <c r="E64" s="360" t="s">
        <v>530</v>
      </c>
      <c r="F64" s="360" t="s">
        <v>58</v>
      </c>
      <c r="G64" s="360" t="s">
        <v>58</v>
      </c>
      <c r="H64" s="360" t="s">
        <v>58</v>
      </c>
      <c r="I64" s="360" t="s">
        <v>58</v>
      </c>
      <c r="J64" s="360" t="s">
        <v>531</v>
      </c>
    </row>
    <row r="65" spans="1:11">
      <c r="A65" s="360">
        <v>95555</v>
      </c>
      <c r="B65" s="360" t="s">
        <v>1955</v>
      </c>
      <c r="C65" s="360" t="s">
        <v>810</v>
      </c>
      <c r="D65" s="360" t="s">
        <v>530</v>
      </c>
      <c r="E65" s="360" t="s">
        <v>58</v>
      </c>
      <c r="F65" s="360" t="s">
        <v>530</v>
      </c>
      <c r="G65" s="360" t="s">
        <v>58</v>
      </c>
      <c r="H65" s="360" t="s">
        <v>58</v>
      </c>
      <c r="I65" s="360" t="s">
        <v>58</v>
      </c>
      <c r="J65" s="360" t="s">
        <v>531</v>
      </c>
    </row>
    <row r="66" spans="1:11">
      <c r="A66" s="360">
        <v>95556</v>
      </c>
      <c r="B66" s="360" t="s">
        <v>1956</v>
      </c>
      <c r="C66" s="360" t="s">
        <v>810</v>
      </c>
      <c r="D66" s="360" t="s">
        <v>530</v>
      </c>
      <c r="E66" s="360" t="s">
        <v>58</v>
      </c>
      <c r="F66" s="360" t="s">
        <v>58</v>
      </c>
      <c r="G66" s="360" t="s">
        <v>58</v>
      </c>
      <c r="H66" s="360" t="s">
        <v>58</v>
      </c>
      <c r="I66" s="360" t="s">
        <v>58</v>
      </c>
      <c r="J66" s="360" t="s">
        <v>531</v>
      </c>
    </row>
    <row r="67" spans="1:11">
      <c r="A67" s="360">
        <v>95558</v>
      </c>
      <c r="B67" s="360" t="s">
        <v>1957</v>
      </c>
      <c r="C67" s="360" t="s">
        <v>810</v>
      </c>
      <c r="D67" s="360" t="s">
        <v>530</v>
      </c>
      <c r="E67" s="360" t="s">
        <v>530</v>
      </c>
      <c r="F67" s="360" t="s">
        <v>58</v>
      </c>
      <c r="G67" s="360" t="s">
        <v>58</v>
      </c>
      <c r="H67" s="360" t="s">
        <v>58</v>
      </c>
      <c r="I67" s="360" t="s">
        <v>58</v>
      </c>
      <c r="J67" s="360" t="s">
        <v>531</v>
      </c>
    </row>
    <row r="68" spans="1:11">
      <c r="A68" s="360">
        <v>95559</v>
      </c>
      <c r="B68" s="360" t="s">
        <v>1958</v>
      </c>
      <c r="C68" s="360" t="s">
        <v>810</v>
      </c>
      <c r="D68" s="360" t="s">
        <v>530</v>
      </c>
      <c r="E68" s="360" t="s">
        <v>530</v>
      </c>
      <c r="F68" s="360" t="s">
        <v>58</v>
      </c>
      <c r="G68" s="360" t="s">
        <v>58</v>
      </c>
      <c r="H68" s="360" t="s">
        <v>58</v>
      </c>
      <c r="I68" s="360" t="s">
        <v>58</v>
      </c>
      <c r="J68" s="360" t="s">
        <v>531</v>
      </c>
    </row>
    <row r="69" spans="1:11">
      <c r="A69" s="360">
        <v>95560</v>
      </c>
      <c r="B69" s="360" t="s">
        <v>1959</v>
      </c>
      <c r="C69" s="360" t="s">
        <v>810</v>
      </c>
      <c r="D69" s="360" t="s">
        <v>530</v>
      </c>
      <c r="E69" s="360" t="s">
        <v>530</v>
      </c>
      <c r="F69" s="360" t="s">
        <v>58</v>
      </c>
      <c r="G69" s="360" t="s">
        <v>58</v>
      </c>
      <c r="H69" s="360" t="s">
        <v>530</v>
      </c>
      <c r="I69" s="360" t="s">
        <v>58</v>
      </c>
      <c r="J69" s="360" t="s">
        <v>531</v>
      </c>
    </row>
    <row r="70" spans="1:11">
      <c r="A70" s="360">
        <v>95562</v>
      </c>
      <c r="B70" s="360" t="s">
        <v>808</v>
      </c>
      <c r="C70" s="360" t="s">
        <v>810</v>
      </c>
      <c r="D70" s="360" t="s">
        <v>1011</v>
      </c>
      <c r="E70" s="360" t="s">
        <v>893</v>
      </c>
      <c r="F70" s="360" t="s">
        <v>58</v>
      </c>
      <c r="G70" s="360" t="s">
        <v>58</v>
      </c>
      <c r="H70" s="360" t="s">
        <v>530</v>
      </c>
      <c r="I70" s="360" t="s">
        <v>530</v>
      </c>
      <c r="J70" s="360" t="s">
        <v>1972</v>
      </c>
    </row>
    <row r="71" spans="1:11">
      <c r="A71" s="360">
        <v>95564</v>
      </c>
      <c r="B71" s="360" t="s">
        <v>1960</v>
      </c>
      <c r="C71" s="360" t="s">
        <v>810</v>
      </c>
      <c r="D71" s="360" t="s">
        <v>530</v>
      </c>
      <c r="E71" s="360" t="s">
        <v>530</v>
      </c>
      <c r="F71" s="360" t="s">
        <v>58</v>
      </c>
      <c r="G71" s="360" t="s">
        <v>58</v>
      </c>
      <c r="H71" s="360" t="s">
        <v>58</v>
      </c>
      <c r="I71" s="360" t="s">
        <v>58</v>
      </c>
      <c r="J71" s="360" t="s">
        <v>531</v>
      </c>
    </row>
    <row r="72" spans="1:11">
      <c r="A72" s="360">
        <v>95565</v>
      </c>
      <c r="B72" s="360" t="s">
        <v>1961</v>
      </c>
      <c r="C72" s="360" t="s">
        <v>810</v>
      </c>
      <c r="D72" s="360" t="s">
        <v>530</v>
      </c>
      <c r="E72" s="360" t="s">
        <v>58</v>
      </c>
      <c r="F72" s="360" t="s">
        <v>58</v>
      </c>
      <c r="G72" s="360" t="s">
        <v>58</v>
      </c>
      <c r="H72" s="360" t="s">
        <v>530</v>
      </c>
      <c r="I72" s="360" t="s">
        <v>58</v>
      </c>
      <c r="J72" s="360" t="s">
        <v>531</v>
      </c>
    </row>
    <row r="73" spans="1:11">
      <c r="A73" s="360">
        <v>95569</v>
      </c>
      <c r="B73" s="360" t="s">
        <v>1962</v>
      </c>
      <c r="C73" s="360" t="s">
        <v>810</v>
      </c>
      <c r="D73" s="360" t="s">
        <v>530</v>
      </c>
      <c r="E73" s="360" t="s">
        <v>58</v>
      </c>
      <c r="F73" s="360" t="s">
        <v>58</v>
      </c>
      <c r="G73" s="360" t="s">
        <v>58</v>
      </c>
      <c r="H73" s="360" t="s">
        <v>58</v>
      </c>
      <c r="I73" s="360" t="s">
        <v>58</v>
      </c>
      <c r="J73" s="360" t="s">
        <v>531</v>
      </c>
    </row>
    <row r="74" spans="1:11">
      <c r="A74" s="360">
        <v>95570</v>
      </c>
      <c r="B74" s="360" t="s">
        <v>809</v>
      </c>
      <c r="C74" s="360" t="s">
        <v>810</v>
      </c>
      <c r="D74" s="360" t="s">
        <v>63</v>
      </c>
      <c r="E74" s="360" t="s">
        <v>530</v>
      </c>
      <c r="F74" s="360" t="s">
        <v>58</v>
      </c>
      <c r="G74" s="360" t="s">
        <v>58</v>
      </c>
      <c r="H74" s="360" t="s">
        <v>530</v>
      </c>
      <c r="I74" s="360" t="s">
        <v>58</v>
      </c>
      <c r="J74" s="360" t="s">
        <v>532</v>
      </c>
    </row>
    <row r="75" spans="1:11">
      <c r="A75" s="360">
        <v>95571</v>
      </c>
      <c r="B75" s="360" t="s">
        <v>1963</v>
      </c>
      <c r="C75" s="360" t="s">
        <v>810</v>
      </c>
      <c r="D75" s="360" t="s">
        <v>530</v>
      </c>
      <c r="E75" s="360" t="s">
        <v>58</v>
      </c>
      <c r="F75" s="360" t="s">
        <v>58</v>
      </c>
      <c r="G75" s="360" t="s">
        <v>58</v>
      </c>
      <c r="H75" s="360" t="s">
        <v>58</v>
      </c>
      <c r="I75" s="360" t="s">
        <v>58</v>
      </c>
      <c r="J75" s="360" t="s">
        <v>531</v>
      </c>
    </row>
    <row r="76" spans="1:11">
      <c r="A76" s="360">
        <v>95573</v>
      </c>
      <c r="B76" s="360" t="s">
        <v>1964</v>
      </c>
      <c r="C76" s="360" t="s">
        <v>810</v>
      </c>
      <c r="D76" s="360" t="s">
        <v>546</v>
      </c>
      <c r="E76" s="360" t="s">
        <v>530</v>
      </c>
      <c r="F76" s="360" t="s">
        <v>58</v>
      </c>
      <c r="G76" s="360" t="s">
        <v>58</v>
      </c>
      <c r="H76" s="360" t="s">
        <v>58</v>
      </c>
      <c r="I76" s="360" t="s">
        <v>58</v>
      </c>
      <c r="J76" s="360" t="s">
        <v>547</v>
      </c>
    </row>
    <row r="77" spans="1:11">
      <c r="K77" s="316"/>
    </row>
    <row r="154" spans="10:14">
      <c r="J154" s="193"/>
      <c r="K154" s="193"/>
      <c r="L154" s="193"/>
      <c r="M154" s="193"/>
      <c r="N154" s="193"/>
    </row>
    <row r="155" spans="10:14">
      <c r="J155" s="193"/>
      <c r="K155" s="193"/>
      <c r="L155" s="193"/>
      <c r="M155" s="193"/>
      <c r="N155" s="193"/>
    </row>
    <row r="156" spans="10:14">
      <c r="J156" s="193"/>
      <c r="K156" s="193"/>
      <c r="L156" s="193"/>
      <c r="M156" s="193"/>
      <c r="N156" s="193"/>
    </row>
    <row r="157" spans="10:14">
      <c r="J157" s="193"/>
      <c r="K157" s="193"/>
      <c r="L157" s="193"/>
      <c r="M157" s="193"/>
      <c r="N157" s="193"/>
    </row>
    <row r="158" spans="10:14">
      <c r="J158" s="193"/>
      <c r="K158" s="193"/>
      <c r="L158" s="193"/>
      <c r="M158" s="193"/>
      <c r="N158" s="193"/>
    </row>
    <row r="159" spans="10:14">
      <c r="J159" s="193"/>
      <c r="K159" s="193"/>
      <c r="L159" s="193"/>
      <c r="M159" s="193"/>
      <c r="N159" s="193"/>
    </row>
    <row r="160" spans="10:14">
      <c r="J160" s="193"/>
      <c r="K160" s="193"/>
      <c r="L160" s="193"/>
      <c r="M160" s="193"/>
      <c r="N160" s="193"/>
    </row>
    <row r="161" spans="7:14">
      <c r="J161" s="193"/>
      <c r="K161" s="193"/>
      <c r="L161" s="193"/>
      <c r="M161" s="193"/>
      <c r="N161" s="193"/>
    </row>
    <row r="162" spans="7:14">
      <c r="J162" s="193"/>
      <c r="K162" s="193"/>
      <c r="L162" s="193"/>
      <c r="M162" s="193"/>
      <c r="N162" s="193"/>
    </row>
    <row r="163" spans="7:14">
      <c r="J163" s="193"/>
      <c r="K163" s="193"/>
      <c r="L163" s="193"/>
      <c r="M163" s="193"/>
      <c r="N163" s="193"/>
    </row>
    <row r="164" spans="7:14">
      <c r="J164" s="193"/>
      <c r="K164" s="193"/>
      <c r="L164" s="193"/>
      <c r="M164" s="193"/>
      <c r="N164" s="193"/>
    </row>
    <row r="165" spans="7:14">
      <c r="J165" s="193"/>
      <c r="K165" s="193"/>
      <c r="L165" s="193"/>
      <c r="M165" s="193"/>
      <c r="N165" s="193"/>
    </row>
    <row r="166" spans="7:14">
      <c r="J166" s="193"/>
      <c r="K166" s="193"/>
      <c r="L166" s="193"/>
      <c r="M166" s="193"/>
      <c r="N166" s="193"/>
    </row>
    <row r="167" spans="7:14">
      <c r="J167" s="193"/>
      <c r="K167" s="193"/>
      <c r="L167" s="193"/>
      <c r="M167" s="193"/>
      <c r="N167" s="193"/>
    </row>
    <row r="168" spans="7:14">
      <c r="J168" s="193"/>
      <c r="K168" s="193"/>
      <c r="L168" s="193"/>
      <c r="M168" s="193"/>
      <c r="N168" s="193"/>
    </row>
    <row r="169" spans="7:14" ht="45">
      <c r="G169" s="320" t="s">
        <v>540</v>
      </c>
      <c r="H169" s="320" t="s">
        <v>541</v>
      </c>
      <c r="I169" s="320" t="s">
        <v>236</v>
      </c>
      <c r="J169" s="320" t="s">
        <v>542</v>
      </c>
      <c r="K169" s="193"/>
      <c r="L169" s="193"/>
      <c r="M169" s="193"/>
      <c r="N169" s="193"/>
    </row>
    <row r="170" spans="7:14">
      <c r="G170" s="321" t="s">
        <v>58</v>
      </c>
      <c r="H170" s="321" t="s">
        <v>58</v>
      </c>
      <c r="I170" s="321" t="s">
        <v>58</v>
      </c>
      <c r="J170" s="321" t="s">
        <v>531</v>
      </c>
      <c r="K170" s="193"/>
      <c r="L170" s="193"/>
      <c r="M170" s="193"/>
      <c r="N170" s="193"/>
    </row>
    <row r="171" spans="7:14">
      <c r="G171" s="321" t="s">
        <v>58</v>
      </c>
      <c r="H171" s="321" t="s">
        <v>58</v>
      </c>
      <c r="I171" s="321" t="s">
        <v>58</v>
      </c>
      <c r="J171" s="321" t="s">
        <v>544</v>
      </c>
      <c r="K171" s="193"/>
      <c r="L171" s="193"/>
      <c r="M171" s="193"/>
      <c r="N171" s="193"/>
    </row>
    <row r="172" spans="7:14">
      <c r="G172" s="321" t="s">
        <v>58</v>
      </c>
      <c r="H172" s="321" t="s">
        <v>58</v>
      </c>
      <c r="I172" s="321" t="s">
        <v>58</v>
      </c>
      <c r="J172" s="321" t="s">
        <v>532</v>
      </c>
    </row>
    <row r="173" spans="7:14">
      <c r="G173" s="321" t="s">
        <v>58</v>
      </c>
      <c r="H173" s="321" t="s">
        <v>58</v>
      </c>
      <c r="I173" s="321" t="s">
        <v>58</v>
      </c>
      <c r="J173" s="321" t="s">
        <v>531</v>
      </c>
    </row>
    <row r="174" spans="7:14">
      <c r="G174" s="321" t="s">
        <v>58</v>
      </c>
      <c r="H174" s="321" t="s">
        <v>530</v>
      </c>
      <c r="I174" s="321" t="s">
        <v>58</v>
      </c>
      <c r="J174" s="321" t="s">
        <v>531</v>
      </c>
    </row>
    <row r="175" spans="7:14">
      <c r="G175" s="321" t="s">
        <v>58</v>
      </c>
      <c r="H175" s="321" t="s">
        <v>58</v>
      </c>
      <c r="I175" s="321" t="s">
        <v>58</v>
      </c>
      <c r="J175" s="321" t="s">
        <v>531</v>
      </c>
    </row>
    <row r="176" spans="7:14">
      <c r="G176" s="321" t="s">
        <v>58</v>
      </c>
      <c r="H176" s="321" t="s">
        <v>58</v>
      </c>
      <c r="I176" s="321" t="s">
        <v>58</v>
      </c>
      <c r="J176" s="321" t="s">
        <v>545</v>
      </c>
    </row>
    <row r="177" spans="7:10">
      <c r="G177" s="321" t="s">
        <v>58</v>
      </c>
      <c r="H177" s="321" t="s">
        <v>58</v>
      </c>
      <c r="I177" s="321" t="s">
        <v>58</v>
      </c>
      <c r="J177" s="321" t="s">
        <v>531</v>
      </c>
    </row>
    <row r="178" spans="7:10">
      <c r="G178" s="321" t="s">
        <v>58</v>
      </c>
      <c r="H178" s="321" t="s">
        <v>58</v>
      </c>
      <c r="I178" s="321" t="s">
        <v>530</v>
      </c>
      <c r="J178" s="321" t="s">
        <v>531</v>
      </c>
    </row>
    <row r="179" spans="7:10">
      <c r="G179" s="321" t="s">
        <v>58</v>
      </c>
      <c r="H179" s="321" t="s">
        <v>58</v>
      </c>
      <c r="I179" s="321" t="s">
        <v>530</v>
      </c>
      <c r="J179" s="321" t="s">
        <v>531</v>
      </c>
    </row>
    <row r="180" spans="7:10">
      <c r="G180" s="321" t="s">
        <v>58</v>
      </c>
      <c r="H180" s="321" t="s">
        <v>58</v>
      </c>
      <c r="I180" s="321" t="s">
        <v>58</v>
      </c>
      <c r="J180" s="321" t="s">
        <v>547</v>
      </c>
    </row>
    <row r="181" spans="7:10">
      <c r="G181" s="321" t="s">
        <v>58</v>
      </c>
      <c r="H181" s="321" t="s">
        <v>58</v>
      </c>
      <c r="I181" s="321" t="s">
        <v>58</v>
      </c>
      <c r="J181" s="321" t="s">
        <v>531</v>
      </c>
    </row>
    <row r="182" spans="7:10">
      <c r="G182" s="321" t="s">
        <v>58</v>
      </c>
      <c r="H182" s="321" t="s">
        <v>58</v>
      </c>
      <c r="I182" s="321" t="s">
        <v>530</v>
      </c>
      <c r="J182" s="321" t="s">
        <v>548</v>
      </c>
    </row>
    <row r="183" spans="7:10">
      <c r="G183" s="321" t="s">
        <v>58</v>
      </c>
      <c r="H183" s="321" t="s">
        <v>530</v>
      </c>
      <c r="I183" s="321" t="s">
        <v>530</v>
      </c>
      <c r="J183" s="321" t="s">
        <v>550</v>
      </c>
    </row>
    <row r="184" spans="7:10">
      <c r="G184" s="321" t="s">
        <v>58</v>
      </c>
      <c r="H184" s="321" t="s">
        <v>58</v>
      </c>
      <c r="I184" s="321" t="s">
        <v>58</v>
      </c>
      <c r="J184" s="321" t="s">
        <v>531</v>
      </c>
    </row>
    <row r="185" spans="7:10">
      <c r="G185" s="321" t="s">
        <v>58</v>
      </c>
      <c r="H185" s="321" t="s">
        <v>58</v>
      </c>
      <c r="I185" s="321" t="s">
        <v>58</v>
      </c>
      <c r="J185" s="321" t="s">
        <v>531</v>
      </c>
    </row>
    <row r="186" spans="7:10">
      <c r="G186" s="321" t="s">
        <v>58</v>
      </c>
      <c r="H186" s="321" t="s">
        <v>58</v>
      </c>
      <c r="I186" s="321" t="s">
        <v>58</v>
      </c>
      <c r="J186" s="321" t="s">
        <v>531</v>
      </c>
    </row>
  </sheetData>
  <mergeCells count="1">
    <mergeCell ref="A3:F3"/>
  </mergeCells>
  <hyperlinks>
    <hyperlink ref="A5" r:id="rId1"/>
  </hyperlinks>
  <pageMargins left="0.7" right="0.7" top="0.75" bottom="0.75" header="0.3" footer="0.3"/>
  <pageSetup scale="51" orientation="portrait" r:id="rId2"/>
  <headerFooter>
    <oddHeader>&amp;L6th Cycle Housing Element Data Package&amp;CHumboldt County and the Cities Within</oddHeader>
    <oddFooter>&amp;LHCD-Housing Policy Division (HPD)&amp;CPage &amp;P&amp;R&amp;D</oddFooter>
  </headerFooter>
  <rowBreaks count="1" manualBreakCount="1">
    <brk id="14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4" zoomScaleNormal="100" zoomScalePageLayoutView="85" workbookViewId="0">
      <selection activeCell="J25" sqref="J25"/>
    </sheetView>
  </sheetViews>
  <sheetFormatPr defaultRowHeight="15"/>
  <cols>
    <col min="1" max="1" width="27.28515625" customWidth="1"/>
    <col min="2" max="2" width="29.85546875" customWidth="1"/>
    <col min="3" max="3" width="25.7109375" customWidth="1"/>
  </cols>
  <sheetData>
    <row r="1" spans="1:7" s="92" customFormat="1" ht="18.75">
      <c r="A1" s="22" t="s">
        <v>773</v>
      </c>
    </row>
    <row r="2" spans="1:7" ht="15.75" customHeight="1">
      <c r="A2" s="617" t="s">
        <v>799</v>
      </c>
      <c r="B2" s="617"/>
      <c r="C2" s="617"/>
      <c r="D2" s="708"/>
    </row>
    <row r="3" spans="1:7" ht="15.75" customHeight="1">
      <c r="A3" s="617"/>
      <c r="B3" s="617"/>
      <c r="C3" s="617"/>
      <c r="D3" s="708"/>
    </row>
    <row r="4" spans="1:7">
      <c r="A4" s="709" t="s">
        <v>13</v>
      </c>
      <c r="B4" s="709"/>
      <c r="C4" s="709"/>
      <c r="D4" s="710"/>
    </row>
    <row r="5" spans="1:7">
      <c r="A5" s="709"/>
      <c r="B5" s="709"/>
      <c r="C5" s="709"/>
      <c r="D5" s="710"/>
    </row>
    <row r="6" spans="1:7" s="113" customFormat="1" ht="30.75" thickBot="1">
      <c r="A6" s="111"/>
      <c r="B6" s="111" t="s">
        <v>14</v>
      </c>
      <c r="C6" s="112" t="s">
        <v>15</v>
      </c>
      <c r="D6" s="112" t="s">
        <v>184</v>
      </c>
    </row>
    <row r="7" spans="1:7" s="113" customFormat="1" ht="15.75" thickBot="1">
      <c r="A7" s="111" t="s">
        <v>796</v>
      </c>
      <c r="B7" s="111">
        <v>319</v>
      </c>
      <c r="C7" s="181">
        <v>2226</v>
      </c>
      <c r="D7" s="181">
        <v>41400</v>
      </c>
    </row>
    <row r="8" spans="1:7" s="92" customFormat="1" ht="27.75" customHeight="1">
      <c r="A8" s="711" t="s">
        <v>792</v>
      </c>
      <c r="B8" s="712"/>
      <c r="C8" s="712"/>
      <c r="D8" s="712"/>
      <c r="E8" s="316"/>
    </row>
    <row r="9" spans="1:7">
      <c r="A9" s="65" t="s">
        <v>793</v>
      </c>
      <c r="B9" s="373"/>
      <c r="C9" s="373"/>
      <c r="D9" s="373"/>
    </row>
    <row r="10" spans="1:7" ht="15.75">
      <c r="A10" s="705" t="s">
        <v>2109</v>
      </c>
      <c r="B10" s="705"/>
      <c r="C10" s="705"/>
      <c r="D10" s="705"/>
      <c r="E10" s="705"/>
      <c r="F10" s="705"/>
      <c r="G10" s="705"/>
    </row>
    <row r="11" spans="1:7" ht="75">
      <c r="A11" s="491" t="s">
        <v>235</v>
      </c>
      <c r="B11" s="491" t="s">
        <v>2110</v>
      </c>
      <c r="C11" s="491" t="s">
        <v>2111</v>
      </c>
      <c r="D11" s="491" t="s">
        <v>2112</v>
      </c>
      <c r="E11" s="491" t="s">
        <v>2113</v>
      </c>
      <c r="F11" s="491" t="s">
        <v>2114</v>
      </c>
      <c r="G11" s="491" t="s">
        <v>2115</v>
      </c>
    </row>
    <row r="12" spans="1:7" ht="15" customHeight="1">
      <c r="A12" s="490" t="s">
        <v>2116</v>
      </c>
      <c r="B12" s="490">
        <v>2</v>
      </c>
      <c r="C12" s="490">
        <v>2</v>
      </c>
      <c r="D12" s="490">
        <v>20</v>
      </c>
      <c r="E12" s="490">
        <v>0</v>
      </c>
      <c r="F12" s="490">
        <v>0</v>
      </c>
      <c r="G12" s="490">
        <f t="shared" ref="G12" si="0">D12+F12</f>
        <v>20</v>
      </c>
    </row>
    <row r="13" spans="1:7" ht="15.75" customHeight="1">
      <c r="A13" s="65" t="s">
        <v>2117</v>
      </c>
    </row>
    <row r="14" spans="1:7" ht="19.5" thickBot="1">
      <c r="A14" s="22" t="s">
        <v>185</v>
      </c>
    </row>
    <row r="15" spans="1:7">
      <c r="A15" s="720" t="s">
        <v>800</v>
      </c>
      <c r="B15" s="721"/>
      <c r="C15" s="721"/>
      <c r="D15" s="722"/>
    </row>
    <row r="16" spans="1:7" ht="15.75" thickBot="1">
      <c r="A16" s="618"/>
      <c r="B16" s="619"/>
      <c r="C16" s="619"/>
      <c r="D16" s="723"/>
    </row>
    <row r="17" spans="1:5">
      <c r="A17" s="724"/>
      <c r="B17" s="725"/>
      <c r="C17" s="725"/>
      <c r="D17" s="726"/>
    </row>
    <row r="18" spans="1:5" ht="16.5" customHeight="1" thickBot="1">
      <c r="A18" s="727" t="s">
        <v>222</v>
      </c>
      <c r="B18" s="728"/>
      <c r="C18" s="728"/>
      <c r="D18" s="729"/>
    </row>
    <row r="19" spans="1:5" ht="16.5" thickBot="1">
      <c r="A19" s="5"/>
      <c r="B19" s="715" t="s">
        <v>14</v>
      </c>
      <c r="C19" s="716"/>
      <c r="D19" s="2">
        <v>182</v>
      </c>
    </row>
    <row r="20" spans="1:5" ht="16.5" thickBot="1">
      <c r="A20" s="5"/>
      <c r="B20" s="715" t="s">
        <v>15</v>
      </c>
      <c r="C20" s="716"/>
      <c r="D20" s="2">
        <v>1248</v>
      </c>
    </row>
    <row r="21" spans="1:5" ht="16.5" thickBot="1">
      <c r="A21" s="5"/>
      <c r="B21" s="730" t="s">
        <v>16</v>
      </c>
      <c r="C21" s="731"/>
      <c r="D21" s="2"/>
    </row>
    <row r="22" spans="1:5" ht="16.5" thickBot="1">
      <c r="A22" s="5"/>
      <c r="B22" s="706" t="s">
        <v>14</v>
      </c>
      <c r="C22" s="707"/>
      <c r="D22" s="2">
        <v>11</v>
      </c>
    </row>
    <row r="23" spans="1:5" ht="16.5" thickBot="1">
      <c r="A23" s="5"/>
      <c r="B23" s="706" t="s">
        <v>15</v>
      </c>
      <c r="C23" s="707"/>
      <c r="D23" s="2">
        <v>808</v>
      </c>
    </row>
    <row r="24" spans="1:5">
      <c r="A24" s="724"/>
      <c r="B24" s="725"/>
      <c r="C24" s="725"/>
      <c r="D24" s="726"/>
    </row>
    <row r="25" spans="1:5" ht="24" customHeight="1" thickBot="1">
      <c r="A25" s="727" t="s">
        <v>223</v>
      </c>
      <c r="B25" s="728"/>
      <c r="C25" s="728"/>
      <c r="D25" s="729"/>
    </row>
    <row r="26" spans="1:5" ht="27" customHeight="1" thickBot="1">
      <c r="A26" s="5"/>
      <c r="B26" s="715" t="s">
        <v>14</v>
      </c>
      <c r="C26" s="716"/>
      <c r="D26" s="2">
        <v>213</v>
      </c>
    </row>
    <row r="27" spans="1:5" ht="16.5" thickBot="1">
      <c r="A27" s="5"/>
      <c r="B27" s="715" t="s">
        <v>15</v>
      </c>
      <c r="C27" s="716"/>
      <c r="D27" s="2">
        <v>978</v>
      </c>
    </row>
    <row r="28" spans="1:5" ht="15.75" thickBot="1">
      <c r="A28" s="717" t="s">
        <v>398</v>
      </c>
      <c r="B28" s="718"/>
      <c r="C28" s="718"/>
      <c r="D28" s="719"/>
    </row>
    <row r="29" spans="1:5" ht="30.75" customHeight="1">
      <c r="A29" s="713" t="s">
        <v>792</v>
      </c>
      <c r="B29" s="714"/>
      <c r="C29" s="714"/>
      <c r="D29" s="714"/>
      <c r="E29" s="316"/>
    </row>
    <row r="30" spans="1:5">
      <c r="A30" s="65" t="s">
        <v>793</v>
      </c>
      <c r="B30" s="373"/>
      <c r="C30" s="373"/>
      <c r="D30" s="373"/>
    </row>
  </sheetData>
  <mergeCells count="18">
    <mergeCell ref="A29:D29"/>
    <mergeCell ref="B27:C27"/>
    <mergeCell ref="A28:D28"/>
    <mergeCell ref="A15:D16"/>
    <mergeCell ref="A17:D17"/>
    <mergeCell ref="A18:D18"/>
    <mergeCell ref="B20:C20"/>
    <mergeCell ref="B21:C21"/>
    <mergeCell ref="A24:D24"/>
    <mergeCell ref="A25:D25"/>
    <mergeCell ref="B26:C26"/>
    <mergeCell ref="B19:C19"/>
    <mergeCell ref="B22:C22"/>
    <mergeCell ref="A10:G10"/>
    <mergeCell ref="B23:C23"/>
    <mergeCell ref="A2:D3"/>
    <mergeCell ref="A4:D5"/>
    <mergeCell ref="A8:D8"/>
  </mergeCells>
  <hyperlinks>
    <hyperlink ref="A9" r:id="rId1"/>
    <hyperlink ref="A30" r:id="rId2"/>
    <hyperlink ref="A13" r:id="rId3"/>
  </hyperlinks>
  <pageMargins left="0.7" right="0.7" top="0.75" bottom="0.75" header="0.3" footer="0.3"/>
  <pageSetup scale="61" orientation="portrait" r:id="rId4"/>
  <headerFooter>
    <oddHeader>&amp;L6th Cycle Housing Element Data Package&amp;CHumboldt County and the Cities Within</oddHeader>
    <oddFooter>&amp;LHCD-Housing Policy Division (HPD)&amp;CPage &amp;P&amp;R&amp;D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Population</vt:lpstr>
      <vt:lpstr>Employment</vt:lpstr>
      <vt:lpstr>Overcrowding</vt:lpstr>
      <vt:lpstr>Overpayment</vt:lpstr>
      <vt:lpstr>Households</vt:lpstr>
      <vt:lpstr>Housing Stock</vt:lpstr>
      <vt:lpstr>Disability</vt:lpstr>
      <vt:lpstr>Disability_SB812</vt:lpstr>
      <vt:lpstr>Farm Workers</vt:lpstr>
      <vt:lpstr>Homeless</vt:lpstr>
      <vt:lpstr> Assisted Units</vt:lpstr>
      <vt:lpstr>Projected Needs</vt:lpstr>
      <vt:lpstr>DOF E5</vt:lpstr>
      <vt:lpstr>' Assisted Units'!Print_Area</vt:lpstr>
      <vt:lpstr>Disability_SB812!Print_Area</vt:lpstr>
      <vt:lpstr>Employment!Print_Area</vt:lpstr>
      <vt:lpstr>'Farm Workers'!Print_Area</vt:lpstr>
      <vt:lpstr>Homeless!Print_Area</vt:lpstr>
      <vt:lpstr>Households!Print_Area</vt:lpstr>
      <vt:lpstr>Overcrowding!Print_Area</vt:lpstr>
      <vt:lpstr>Population!Print_Area</vt:lpstr>
      <vt:lpstr>' Assisted Units'!Print_Titles</vt:lpstr>
      <vt:lpstr>Disability_SB812!Print_Titles</vt:lpstr>
      <vt:lpstr>Employment!Print_Titles</vt:lpstr>
      <vt:lpstr>Households!Print_Titles</vt:lpstr>
      <vt:lpstr>Overcrowding!Print_Titles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2018-11-21T21:27:23Z</dcterms:modified>
</cp:coreProperties>
</file>